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7" activeTab="8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NK-T02 " sheetId="8" r:id="rId8"/>
    <sheet name="Sheet1" sheetId="9" r:id="rId9"/>
  </sheets>
  <definedNames>
    <definedName name="_Fill" hidden="1">#REF!</definedName>
    <definedName name="nhan">#REF!</definedName>
    <definedName name="_xlnm.Print_Titles" localSheetId="7">'NK-T02 '!$8:$13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<sst xmlns="http://schemas.openxmlformats.org/spreadsheetml/2006/main" count="282" uniqueCount="103">
  <si>
    <t>A</t>
  </si>
  <si>
    <t>B</t>
  </si>
  <si>
    <t>C</t>
  </si>
  <si>
    <t>1000 USD</t>
  </si>
  <si>
    <t>Mã số</t>
  </si>
  <si>
    <t>Đơn vị tính</t>
  </si>
  <si>
    <t>Lượng</t>
  </si>
  <si>
    <t>Trị giá (1000 USD)</t>
  </si>
  <si>
    <t>Tấn</t>
  </si>
  <si>
    <t>Người lập biểu</t>
  </si>
  <si>
    <t>I. Loại hình kinh tế</t>
  </si>
  <si>
    <t>1- Kinh tế nhà nước</t>
  </si>
  <si>
    <t>2- Kinh tế tập thể</t>
  </si>
  <si>
    <t>3- Kinh tế cá thể</t>
  </si>
  <si>
    <t>II. Phân theo mặt hàng</t>
  </si>
  <si>
    <t>Biểu số: 008/BCC- TMDV</t>
  </si>
  <si>
    <t>Ban hành theo Thông tư</t>
  </si>
  <si>
    <t>số 08/2012/TT-BKHĐT</t>
  </si>
  <si>
    <t>ngày 7/11/2012 của Bộ trưởng</t>
  </si>
  <si>
    <t>Bộ Kế hoạch và Đầu tư</t>
  </si>
  <si>
    <t>01</t>
  </si>
  <si>
    <t>02</t>
  </si>
  <si>
    <t>03</t>
  </si>
  <si>
    <t>04</t>
  </si>
  <si>
    <t>05</t>
  </si>
  <si>
    <t>06</t>
  </si>
  <si>
    <t>''</t>
  </si>
  <si>
    <t>13</t>
  </si>
  <si>
    <t>16</t>
  </si>
  <si>
    <t>17</t>
  </si>
  <si>
    <t>21</t>
  </si>
  <si>
    <t>23</t>
  </si>
  <si>
    <t>24</t>
  </si>
  <si>
    <t>26</t>
  </si>
  <si>
    <t>27</t>
  </si>
  <si>
    <t>28</t>
  </si>
  <si>
    <t>29</t>
  </si>
  <si>
    <t>30</t>
  </si>
  <si>
    <t>33</t>
  </si>
  <si>
    <t>34</t>
  </si>
  <si>
    <t>36</t>
  </si>
  <si>
    <t>37</t>
  </si>
  <si>
    <t>38</t>
  </si>
  <si>
    <t>39</t>
  </si>
  <si>
    <t>42</t>
  </si>
  <si>
    <t>43</t>
  </si>
  <si>
    <t>44</t>
  </si>
  <si>
    <t>46</t>
  </si>
  <si>
    <t>50</t>
  </si>
  <si>
    <t>53</t>
  </si>
  <si>
    <t>58</t>
  </si>
  <si>
    <t>TỔNG TRỊ GIÁ</t>
  </si>
  <si>
    <t>Đặng Thị Hiền</t>
  </si>
  <si>
    <t>2- Kinh tế tư nhân</t>
  </si>
  <si>
    <t>3- Kinh tế có vốn ĐTNN</t>
  </si>
  <si>
    <t>1. Ngô</t>
  </si>
  <si>
    <t>2. Thức ăn gia súc</t>
  </si>
  <si>
    <t>3. Nguyên phụ liệu thuốc lá</t>
  </si>
  <si>
    <t>4. Khí đốt hóa lỏng</t>
  </si>
  <si>
    <t>5. Hóa chất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</si>
  <si>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</si>
  <si>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</si>
  <si>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</si>
  <si>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</si>
  <si>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</si>
  <si>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</si>
  <si>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</si>
  <si>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</si>
  <si>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</si>
  <si>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</si>
  <si>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</si>
  <si>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</si>
  <si>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</si>
  <si>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</si>
  <si>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</si>
  <si>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21. Máy vi tính, sản phẩm điện tử
và linh kiện</t>
  </si>
  <si>
    <t>22. Máy móc thiết bị, DCPT khác</t>
  </si>
  <si>
    <t>23. Linh kiện, phụ tùng ô tô</t>
  </si>
  <si>
    <t>- Đơn vị báo cáo</t>
  </si>
  <si>
    <t>NHẬP KHẨU HÀNG HÓA</t>
  </si>
  <si>
    <t>Cộng dồn từ đầu năm đến tháng báo cáo</t>
  </si>
  <si>
    <t>Cộng dồn từ đầu năm đến tháng báo cáo so với cùng kỳ (%)</t>
  </si>
  <si>
    <t>KT.CỤC TRƯỞNG</t>
  </si>
  <si>
    <t>PHÓ CỤC TRƯỞNG</t>
  </si>
  <si>
    <t>Trần Xuân Hà</t>
  </si>
  <si>
    <t>Tháng 02 năm 2015</t>
  </si>
  <si>
    <t>- Đơn vị nhận báo cáo</t>
  </si>
  <si>
    <t>Tổng cục Thống kê</t>
  </si>
  <si>
    <t>Cục Thống kê Đồng Nai</t>
  </si>
  <si>
    <t>Thực hiện 
tháng 01/2015</t>
  </si>
  <si>
    <t>Cộng dồn 
01 tháng 2015</t>
  </si>
  <si>
    <t>Dự ước
tháng 02/2015</t>
  </si>
  <si>
    <t>24. Ô tô nguyên chiếc các loại</t>
  </si>
  <si>
    <t>25. Hàng hóa khác</t>
  </si>
  <si>
    <t>Trị giá 
(1000 USD)</t>
  </si>
  <si>
    <t xml:space="preserve"> tháng 2/2015 so tháng 01/2015
 so cùng kỳ
( %)</t>
  </si>
  <si>
    <t>Thực hiện
2tháng /2014</t>
  </si>
  <si>
    <t>Người kiểm tra</t>
  </si>
  <si>
    <t>Nguyễn Thị Hồng</t>
  </si>
  <si>
    <t>Biên Hòa, Ngày  11 tháng 02 năm 2015</t>
  </si>
  <si>
    <t xml:space="preserve">Số: 49/BC - CTK </t>
  </si>
  <si>
    <t>(Đã ký)</t>
  </si>
  <si>
    <t>1001 USD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</si>
</sst>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0" formatCode="#,##0.0"/>
    <numFmt numFmtId="183" formatCode="_(* #,##0.0_);_(* \(#,##0.0\);_(* &quot;-&quot;??_);_(@_)"/>
    <numFmt numFmtId="184" formatCode="_(* #,##0_);_(* \(#,##0\);_(* &quot;-&quot;??_);_(@_)"/>
    <numFmt numFmtId="210" formatCode="#,##0;[Red]#,##0"/>
    <numFmt numFmtId="212" formatCode="#,##0.0;[Red]#,##0.0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</numFmts>
  <fonts count="61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.VnTime"/>
      <family val="2"/>
    </font>
    <font>
      <sz val="10"/>
      <name val="VNtimes new roman"/>
      <family val="2"/>
    </font>
    <font>
      <b/>
      <sz val="10"/>
      <name val="VNtimes new roman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8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VNtimes new roman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212" fontId="13" fillId="32" borderId="10" xfId="64" applyNumberFormat="1" applyFont="1" applyFill="1" applyBorder="1" applyAlignment="1" quotePrefix="1">
      <alignment horizontal="center"/>
      <protection/>
    </xf>
    <xf numFmtId="0" fontId="15" fillId="0" borderId="0" xfId="0" applyFont="1" applyAlignment="1">
      <alignment/>
    </xf>
    <xf numFmtId="0" fontId="12" fillId="32" borderId="11" xfId="64" applyFont="1" applyFill="1" applyBorder="1" applyAlignment="1">
      <alignment horizontal="center"/>
      <protection/>
    </xf>
    <xf numFmtId="0" fontId="12" fillId="32" borderId="11" xfId="64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212" fontId="12" fillId="32" borderId="10" xfId="64" applyNumberFormat="1" applyFont="1" applyFill="1" applyBorder="1" applyAlignment="1">
      <alignment horizontal="center"/>
      <protection/>
    </xf>
    <xf numFmtId="212" fontId="12" fillId="32" borderId="12" xfId="64" applyNumberFormat="1" applyFont="1" applyFill="1" applyBorder="1" applyAlignment="1">
      <alignment horizontal="left"/>
      <protection/>
    </xf>
    <xf numFmtId="2" fontId="12" fillId="32" borderId="10" xfId="64" applyNumberFormat="1" applyFont="1" applyFill="1" applyBorder="1">
      <alignment/>
      <protection/>
    </xf>
    <xf numFmtId="2" fontId="13" fillId="32" borderId="10" xfId="64" applyNumberFormat="1" applyFont="1" applyFill="1" applyBorder="1">
      <alignment/>
      <protection/>
    </xf>
    <xf numFmtId="212" fontId="57" fillId="32" borderId="10" xfId="64" applyNumberFormat="1" applyFont="1" applyFill="1" applyBorder="1">
      <alignment/>
      <protection/>
    </xf>
    <xf numFmtId="212" fontId="57" fillId="32" borderId="10" xfId="64" applyNumberFormat="1" applyFont="1" applyFill="1" applyBorder="1" applyAlignment="1">
      <alignment horizontal="center"/>
      <protection/>
    </xf>
    <xf numFmtId="212" fontId="57" fillId="33" borderId="10" xfId="64" applyNumberFormat="1" applyFont="1" applyFill="1" applyBorder="1">
      <alignment/>
      <protection/>
    </xf>
    <xf numFmtId="212" fontId="57" fillId="33" borderId="10" xfId="64" applyNumberFormat="1" applyFont="1" applyFill="1" applyBorder="1" applyAlignment="1">
      <alignment horizontal="center"/>
      <protection/>
    </xf>
    <xf numFmtId="2" fontId="57" fillId="32" borderId="10" xfId="64" applyNumberFormat="1" applyFont="1" applyFill="1" applyBorder="1">
      <alignment/>
      <protection/>
    </xf>
    <xf numFmtId="0" fontId="57" fillId="32" borderId="10" xfId="64" applyFont="1" applyFill="1" applyBorder="1">
      <alignment/>
      <protection/>
    </xf>
    <xf numFmtId="2" fontId="57" fillId="32" borderId="10" xfId="64" applyNumberFormat="1" applyFont="1" applyFill="1" applyBorder="1" applyAlignment="1">
      <alignment horizontal="left" vertical="center" wrapText="1"/>
      <protection/>
    </xf>
    <xf numFmtId="212" fontId="57" fillId="32" borderId="10" xfId="64" applyNumberFormat="1" applyFont="1" applyFill="1" applyBorder="1" applyAlignment="1">
      <alignment horizontal="center" vertical="center"/>
      <protection/>
    </xf>
    <xf numFmtId="2" fontId="57" fillId="32" borderId="13" xfId="64" applyNumberFormat="1" applyFont="1" applyFill="1" applyBorder="1">
      <alignment/>
      <protection/>
    </xf>
    <xf numFmtId="212" fontId="57" fillId="32" borderId="13" xfId="64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1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left"/>
    </xf>
    <xf numFmtId="184" fontId="13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57" fillId="32" borderId="14" xfId="64" applyNumberFormat="1" applyFont="1" applyFill="1" applyBorder="1">
      <alignment/>
      <protection/>
    </xf>
    <xf numFmtId="184" fontId="19" fillId="0" borderId="0" xfId="0" applyNumberFormat="1" applyFont="1" applyAlignment="1">
      <alignment/>
    </xf>
    <xf numFmtId="1" fontId="12" fillId="32" borderId="12" xfId="43" applyNumberFormat="1" applyFont="1" applyFill="1" applyBorder="1" applyAlignment="1">
      <alignment horizontal="center" vertical="center"/>
    </xf>
    <xf numFmtId="1" fontId="12" fillId="32" borderId="12" xfId="64" applyNumberFormat="1" applyFont="1" applyFill="1" applyBorder="1" applyAlignment="1">
      <alignment horizontal="center" vertical="center"/>
      <protection/>
    </xf>
    <xf numFmtId="0" fontId="12" fillId="32" borderId="12" xfId="64" applyFont="1" applyFill="1" applyBorder="1" applyAlignment="1">
      <alignment horizontal="center"/>
      <protection/>
    </xf>
    <xf numFmtId="0" fontId="13" fillId="32" borderId="12" xfId="64" applyFont="1" applyFill="1" applyBorder="1" applyAlignment="1" quotePrefix="1">
      <alignment horizontal="center" vertical="center"/>
      <protection/>
    </xf>
    <xf numFmtId="183" fontId="12" fillId="32" borderId="10" xfId="43" applyNumberFormat="1" applyFont="1" applyFill="1" applyBorder="1" applyAlignment="1">
      <alignment/>
    </xf>
    <xf numFmtId="184" fontId="12" fillId="32" borderId="10" xfId="43" applyNumberFormat="1" applyFont="1" applyFill="1" applyBorder="1" applyAlignment="1">
      <alignment/>
    </xf>
    <xf numFmtId="0" fontId="13" fillId="32" borderId="10" xfId="43" applyNumberFormat="1" applyFont="1" applyFill="1" applyBorder="1" applyAlignment="1">
      <alignment/>
    </xf>
    <xf numFmtId="2" fontId="13" fillId="32" borderId="10" xfId="43" applyNumberFormat="1" applyFont="1" applyFill="1" applyBorder="1" applyAlignment="1">
      <alignment/>
    </xf>
    <xf numFmtId="210" fontId="12" fillId="32" borderId="12" xfId="64" applyNumberFormat="1" applyFont="1" applyFill="1" applyBorder="1" applyAlignment="1">
      <alignment horizontal="center"/>
      <protection/>
    </xf>
    <xf numFmtId="4" fontId="1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0" fontId="22" fillId="32" borderId="10" xfId="64" applyFont="1" applyFill="1" applyBorder="1" applyAlignment="1">
      <alignment horizontal="center" vertical="center"/>
      <protection/>
    </xf>
    <xf numFmtId="184" fontId="12" fillId="32" borderId="10" xfId="64" applyNumberFormat="1" applyFont="1" applyFill="1" applyBorder="1">
      <alignment/>
      <protection/>
    </xf>
    <xf numFmtId="210" fontId="12" fillId="32" borderId="10" xfId="64" applyNumberFormat="1" applyFont="1" applyFill="1" applyBorder="1" applyAlignment="1">
      <alignment horizontal="center"/>
      <protection/>
    </xf>
    <xf numFmtId="171" fontId="15" fillId="0" borderId="0" xfId="0" applyNumberFormat="1" applyFont="1" applyAlignment="1">
      <alignment/>
    </xf>
    <xf numFmtId="0" fontId="13" fillId="32" borderId="10" xfId="64" applyFont="1" applyFill="1" applyBorder="1" applyAlignment="1" quotePrefix="1">
      <alignment horizontal="center" vertical="center"/>
      <protection/>
    </xf>
    <xf numFmtId="184" fontId="13" fillId="32" borderId="10" xfId="43" applyNumberFormat="1" applyFont="1" applyFill="1" applyBorder="1" applyAlignment="1">
      <alignment/>
    </xf>
    <xf numFmtId="184" fontId="23" fillId="32" borderId="10" xfId="43" applyNumberFormat="1" applyFont="1" applyFill="1" applyBorder="1" applyAlignment="1">
      <alignment/>
    </xf>
    <xf numFmtId="183" fontId="13" fillId="32" borderId="10" xfId="43" applyNumberFormat="1" applyFont="1" applyFill="1" applyBorder="1" applyAlignment="1">
      <alignment/>
    </xf>
    <xf numFmtId="210" fontId="13" fillId="32" borderId="10" xfId="64" applyNumberFormat="1" applyFont="1" applyFill="1" applyBorder="1" applyAlignment="1" quotePrefix="1">
      <alignment horizontal="center"/>
      <protection/>
    </xf>
    <xf numFmtId="0" fontId="12" fillId="32" borderId="10" xfId="64" applyFont="1" applyFill="1" applyBorder="1" applyAlignment="1">
      <alignment horizontal="center" vertical="center"/>
      <protection/>
    </xf>
    <xf numFmtId="4" fontId="16" fillId="0" borderId="10" xfId="0" applyNumberFormat="1" applyFont="1" applyBorder="1" applyAlignment="1">
      <alignment/>
    </xf>
    <xf numFmtId="0" fontId="57" fillId="32" borderId="10" xfId="64" applyFont="1" applyFill="1" applyBorder="1" applyAlignment="1" quotePrefix="1">
      <alignment horizontal="center" vertical="center"/>
      <protection/>
    </xf>
    <xf numFmtId="3" fontId="24" fillId="0" borderId="10" xfId="65" applyNumberFormat="1" applyFont="1" applyFill="1" applyBorder="1" applyAlignment="1">
      <alignment horizontal="right" wrapText="1"/>
      <protection/>
    </xf>
    <xf numFmtId="3" fontId="58" fillId="0" borderId="10" xfId="65" applyNumberFormat="1" applyFont="1" applyFill="1" applyBorder="1" applyAlignment="1">
      <alignment wrapText="1"/>
      <protection/>
    </xf>
    <xf numFmtId="184" fontId="57" fillId="32" borderId="10" xfId="43" applyNumberFormat="1" applyFont="1" applyFill="1" applyBorder="1" applyAlignment="1">
      <alignment/>
    </xf>
    <xf numFmtId="210" fontId="57" fillId="32" borderId="10" xfId="64" applyNumberFormat="1" applyFont="1" applyFill="1" applyBorder="1" applyAlignment="1">
      <alignment horizontal="center"/>
      <protection/>
    </xf>
    <xf numFmtId="3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3" fontId="24" fillId="0" borderId="10" xfId="65" applyNumberFormat="1" applyFont="1" applyFill="1" applyBorder="1" applyAlignment="1">
      <alignment wrapText="1"/>
      <protection/>
    </xf>
    <xf numFmtId="0" fontId="57" fillId="33" borderId="10" xfId="64" applyFont="1" applyFill="1" applyBorder="1" applyAlignment="1" quotePrefix="1">
      <alignment horizontal="center" vertical="center"/>
      <protection/>
    </xf>
    <xf numFmtId="184" fontId="57" fillId="33" borderId="10" xfId="43" applyNumberFormat="1" applyFont="1" applyFill="1" applyBorder="1" applyAlignment="1">
      <alignment/>
    </xf>
    <xf numFmtId="210" fontId="57" fillId="33" borderId="10" xfId="64" applyNumberFormat="1" applyFont="1" applyFill="1" applyBorder="1" applyAlignment="1">
      <alignment horizontal="center"/>
      <protection/>
    </xf>
    <xf numFmtId="3" fontId="59" fillId="33" borderId="0" xfId="0" applyNumberFormat="1" applyFont="1" applyFill="1" applyAlignment="1">
      <alignment/>
    </xf>
    <xf numFmtId="4" fontId="59" fillId="33" borderId="1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184" fontId="60" fillId="32" borderId="10" xfId="43" applyNumberFormat="1" applyFont="1" applyFill="1" applyBorder="1" applyAlignment="1">
      <alignment/>
    </xf>
    <xf numFmtId="184" fontId="57" fillId="32" borderId="10" xfId="43" applyNumberFormat="1" applyFont="1" applyFill="1" applyBorder="1" applyAlignment="1">
      <alignment horizontal="center" vertical="center"/>
    </xf>
    <xf numFmtId="184" fontId="60" fillId="32" borderId="10" xfId="43" applyNumberFormat="1" applyFont="1" applyFill="1" applyBorder="1" applyAlignment="1">
      <alignment horizontal="center" vertical="center"/>
    </xf>
    <xf numFmtId="210" fontId="57" fillId="32" borderId="10" xfId="64" applyNumberFormat="1" applyFont="1" applyFill="1" applyBorder="1" applyAlignment="1">
      <alignment horizontal="center" vertical="center"/>
      <protection/>
    </xf>
    <xf numFmtId="0" fontId="57" fillId="32" borderId="14" xfId="64" applyFont="1" applyFill="1" applyBorder="1" applyAlignment="1" quotePrefix="1">
      <alignment horizontal="center" vertical="center"/>
      <protection/>
    </xf>
    <xf numFmtId="210" fontId="57" fillId="32" borderId="14" xfId="64" applyNumberFormat="1" applyFont="1" applyFill="1" applyBorder="1" applyAlignment="1">
      <alignment horizontal="center"/>
      <protection/>
    </xf>
    <xf numFmtId="4" fontId="59" fillId="0" borderId="14" xfId="0" applyNumberFormat="1" applyFont="1" applyBorder="1" applyAlignment="1">
      <alignment/>
    </xf>
    <xf numFmtId="0" fontId="57" fillId="32" borderId="13" xfId="64" applyFont="1" applyFill="1" applyBorder="1" applyAlignment="1" quotePrefix="1">
      <alignment horizontal="center" vertical="center"/>
      <protection/>
    </xf>
    <xf numFmtId="3" fontId="24" fillId="0" borderId="13" xfId="65" applyNumberFormat="1" applyFont="1" applyFill="1" applyBorder="1" applyAlignment="1">
      <alignment horizontal="right" wrapText="1"/>
      <protection/>
    </xf>
    <xf numFmtId="3" fontId="24" fillId="0" borderId="13" xfId="65" applyNumberFormat="1" applyFont="1" applyFill="1" applyBorder="1" applyAlignment="1">
      <alignment wrapText="1"/>
      <protection/>
    </xf>
    <xf numFmtId="184" fontId="57" fillId="32" borderId="13" xfId="43" applyNumberFormat="1" applyFont="1" applyFill="1" applyBorder="1" applyAlignment="1">
      <alignment/>
    </xf>
    <xf numFmtId="184" fontId="13" fillId="32" borderId="13" xfId="43" applyNumberFormat="1" applyFont="1" applyFill="1" applyBorder="1" applyAlignment="1">
      <alignment/>
    </xf>
    <xf numFmtId="2" fontId="13" fillId="32" borderId="13" xfId="43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3" fontId="59" fillId="0" borderId="15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2" fontId="12" fillId="32" borderId="10" xfId="43" applyNumberFormat="1" applyFont="1" applyFill="1" applyBorder="1" applyAlignment="1">
      <alignment/>
    </xf>
    <xf numFmtId="0" fontId="12" fillId="32" borderId="16" xfId="64" applyFont="1" applyFill="1" applyBorder="1" applyAlignment="1">
      <alignment horizontal="center" vertical="center" wrapText="1"/>
      <protection/>
    </xf>
    <xf numFmtId="0" fontId="12" fillId="32" borderId="17" xfId="64" applyFont="1" applyFill="1" applyBorder="1" applyAlignment="1">
      <alignment horizontal="center" vertical="center" wrapText="1"/>
      <protection/>
    </xf>
    <xf numFmtId="0" fontId="12" fillId="32" borderId="18" xfId="64" applyFont="1" applyFill="1" applyBorder="1" applyAlignment="1">
      <alignment horizontal="center" vertical="center" wrapText="1"/>
      <protection/>
    </xf>
    <xf numFmtId="0" fontId="12" fillId="32" borderId="19" xfId="6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1" fillId="32" borderId="0" xfId="0" applyFont="1" applyFill="1" applyAlignment="1" quotePrefix="1">
      <alignment horizontal="left"/>
    </xf>
    <xf numFmtId="0" fontId="11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12" fillId="32" borderId="20" xfId="64" applyFont="1" applyFill="1" applyBorder="1" applyAlignment="1">
      <alignment horizontal="center" vertical="center" wrapText="1"/>
      <protection/>
    </xf>
    <xf numFmtId="0" fontId="14" fillId="32" borderId="20" xfId="64" applyFont="1" applyFill="1" applyBorder="1" applyAlignment="1">
      <alignment horizontal="center" vertical="center" wrapText="1"/>
      <protection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184" fontId="12" fillId="32" borderId="20" xfId="43" applyNumberFormat="1" applyFont="1" applyFill="1" applyBorder="1" applyAlignment="1">
      <alignment horizontal="center" vertical="center" wrapText="1"/>
    </xf>
    <xf numFmtId="184" fontId="14" fillId="32" borderId="20" xfId="43" applyNumberFormat="1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171" fontId="12" fillId="32" borderId="11" xfId="43" applyFont="1" applyFill="1" applyBorder="1" applyAlignment="1">
      <alignment horizontal="center" vertical="center"/>
    </xf>
    <xf numFmtId="171" fontId="12" fillId="32" borderId="21" xfId="43" applyFont="1" applyFill="1" applyBorder="1" applyAlignment="1">
      <alignment horizontal="center" vertical="center"/>
    </xf>
    <xf numFmtId="171" fontId="12" fillId="32" borderId="15" xfId="43" applyFont="1" applyFill="1" applyBorder="1" applyAlignment="1">
      <alignment horizontal="center" vertical="center"/>
    </xf>
    <xf numFmtId="0" fontId="12" fillId="32" borderId="11" xfId="64" applyFont="1" applyFill="1" applyBorder="1" applyAlignment="1">
      <alignment horizontal="center" vertical="center" wrapText="1"/>
      <protection/>
    </xf>
    <xf numFmtId="0" fontId="12" fillId="32" borderId="21" xfId="64" applyFont="1" applyFill="1" applyBorder="1" applyAlignment="1">
      <alignment horizontal="center" vertical="center" wrapText="1"/>
      <protection/>
    </xf>
    <xf numFmtId="0" fontId="12" fillId="32" borderId="15" xfId="64" applyFont="1" applyFill="1" applyBorder="1" applyAlignment="1">
      <alignment horizontal="center" vertical="center" wrapText="1"/>
      <protection/>
    </xf>
    <xf numFmtId="184" fontId="12" fillId="32" borderId="20" xfId="43" applyNumberFormat="1" applyFont="1" applyFill="1" applyBorder="1" applyAlignment="1">
      <alignment horizontal="center" vertical="center"/>
    </xf>
    <xf numFmtId="171" fontId="12" fillId="32" borderId="20" xfId="43" applyFont="1" applyFill="1" applyBorder="1" applyAlignment="1">
      <alignment horizontal="center" vertical="center"/>
    </xf>
    <xf numFmtId="0" fontId="12" fillId="32" borderId="20" xfId="64" applyFont="1" applyFill="1" applyBorder="1" applyAlignment="1">
      <alignment horizontal="center" vertical="center"/>
      <protection/>
    </xf>
    <xf numFmtId="0" fontId="14" fillId="32" borderId="20" xfId="64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12" fontId="57" fillId="32" borderId="14" xfId="64" applyNumberFormat="1" applyFont="1" applyFill="1" applyBorder="1">
      <alignment/>
      <protection/>
    </xf>
    <xf numFmtId="212" fontId="57" fillId="33" borderId="13" xfId="64" applyNumberFormat="1" applyFont="1" applyFill="1" applyBorder="1">
      <alignment/>
      <protection/>
    </xf>
    <xf numFmtId="0" fontId="57" fillId="33" borderId="13" xfId="64" applyFont="1" applyFill="1" applyBorder="1" applyAlignment="1" quotePrefix="1">
      <alignment horizontal="center" vertical="center"/>
      <protection/>
    </xf>
    <xf numFmtId="212" fontId="57" fillId="33" borderId="13" xfId="64" applyNumberFormat="1" applyFont="1" applyFill="1" applyBorder="1" applyAlignment="1">
      <alignment horizontal="center"/>
      <protection/>
    </xf>
    <xf numFmtId="3" fontId="58" fillId="0" borderId="13" xfId="65" applyNumberFormat="1" applyFont="1" applyFill="1" applyBorder="1" applyAlignment="1">
      <alignment wrapText="1"/>
      <protection/>
    </xf>
    <xf numFmtId="184" fontId="57" fillId="33" borderId="13" xfId="43" applyNumberFormat="1" applyFont="1" applyFill="1" applyBorder="1" applyAlignment="1">
      <alignment/>
    </xf>
    <xf numFmtId="0" fontId="13" fillId="32" borderId="13" xfId="43" applyNumberFormat="1" applyFont="1" applyFill="1" applyBorder="1" applyAlignment="1">
      <alignment/>
    </xf>
  </cellXfs>
  <cellStyles count="69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1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:IV16384"/>
    </sheetView>
  </sheetViews>
  <sheetFormatPr defaultColWidth="8.72265625" defaultRowHeight="16.5"/>
  <cols>
    <col min="1" max="1" width="24.36328125" style="0" customWidth="1"/>
    <col min="2" max="2" width="4.36328125" style="0" bestFit="1" customWidth="1"/>
    <col min="3" max="3" width="7.453125" style="8" bestFit="1" customWidth="1"/>
    <col min="4" max="4" width="6.8125" style="0" customWidth="1"/>
    <col min="5" max="5" width="8.453125" style="0" customWidth="1"/>
    <col min="6" max="6" width="5.99609375" style="0" bestFit="1" customWidth="1"/>
    <col min="7" max="7" width="8.0859375" style="0" customWidth="1"/>
    <col min="8" max="8" width="6.99609375" style="0" customWidth="1"/>
    <col min="9" max="9" width="7.453125" style="0" customWidth="1"/>
    <col min="10" max="10" width="6.36328125" style="0" customWidth="1"/>
    <col min="11" max="11" width="7.90625" style="0" customWidth="1"/>
    <col min="12" max="12" width="5.8125" style="0" bestFit="1" customWidth="1"/>
    <col min="13" max="13" width="7.18359375" style="0" customWidth="1"/>
    <col min="14" max="14" width="5.8125" style="0" hidden="1" customWidth="1"/>
    <col min="15" max="15" width="7.90625" style="0" hidden="1" customWidth="1"/>
    <col min="16" max="16" width="5.36328125" style="0" hidden="1" customWidth="1"/>
    <col min="17" max="17" width="5.0859375" style="0" hidden="1" customWidth="1"/>
    <col min="18" max="18" width="5.36328125" style="0" hidden="1" customWidth="1"/>
  </cols>
  <sheetData>
    <row r="1" spans="1:13" ht="18" customHeight="1">
      <c r="A1" s="5" t="s">
        <v>15</v>
      </c>
      <c r="B1" s="99" t="s">
        <v>79</v>
      </c>
      <c r="C1" s="99"/>
      <c r="D1" s="99"/>
      <c r="E1" s="99"/>
      <c r="F1" s="99"/>
      <c r="G1" s="99"/>
      <c r="H1" s="99"/>
      <c r="I1" s="99"/>
      <c r="J1" s="99"/>
      <c r="K1" s="100" t="s">
        <v>78</v>
      </c>
      <c r="L1" s="101"/>
      <c r="M1" s="29"/>
    </row>
    <row r="2" spans="1:13" ht="18" customHeight="1">
      <c r="A2" s="6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102" t="s">
        <v>88</v>
      </c>
      <c r="L2" s="102"/>
      <c r="M2" s="30"/>
    </row>
    <row r="3" spans="1:13" ht="18" customHeight="1">
      <c r="A3" s="6" t="s">
        <v>17</v>
      </c>
      <c r="B3" s="103" t="s">
        <v>85</v>
      </c>
      <c r="C3" s="103"/>
      <c r="D3" s="103"/>
      <c r="E3" s="103"/>
      <c r="F3" s="103"/>
      <c r="G3" s="103"/>
      <c r="H3" s="103"/>
      <c r="I3" s="103"/>
      <c r="J3" s="103"/>
      <c r="K3" s="100" t="s">
        <v>86</v>
      </c>
      <c r="L3" s="101"/>
      <c r="M3" s="29"/>
    </row>
    <row r="4" spans="1:13" ht="18" customHeight="1">
      <c r="A4" s="6" t="s">
        <v>18</v>
      </c>
      <c r="B4" s="27"/>
      <c r="C4" s="28"/>
      <c r="D4" s="27"/>
      <c r="E4" s="27"/>
      <c r="F4" s="27"/>
      <c r="G4" s="27"/>
      <c r="H4" s="27"/>
      <c r="I4" s="27"/>
      <c r="J4" s="27"/>
      <c r="K4" s="104" t="s">
        <v>87</v>
      </c>
      <c r="L4" s="104"/>
      <c r="M4" s="31"/>
    </row>
    <row r="5" spans="1:10" ht="18" customHeight="1">
      <c r="A5" s="6" t="s">
        <v>19</v>
      </c>
      <c r="B5" s="27"/>
      <c r="C5" s="28"/>
      <c r="D5" s="27"/>
      <c r="E5" s="27"/>
      <c r="F5" s="27"/>
      <c r="G5" s="27"/>
      <c r="H5" s="27"/>
      <c r="I5" s="27"/>
      <c r="J5" s="27"/>
    </row>
    <row r="6" ht="18" customHeight="1">
      <c r="A6" s="6" t="s">
        <v>100</v>
      </c>
    </row>
    <row r="7" ht="22.5" customHeight="1"/>
    <row r="8" spans="1:17" s="11" customFormat="1" ht="12.75" customHeight="1">
      <c r="A8" s="105"/>
      <c r="B8" s="105" t="s">
        <v>4</v>
      </c>
      <c r="C8" s="105" t="s">
        <v>5</v>
      </c>
      <c r="D8" s="107" t="s">
        <v>89</v>
      </c>
      <c r="E8" s="108"/>
      <c r="F8" s="107" t="s">
        <v>90</v>
      </c>
      <c r="G8" s="108"/>
      <c r="H8" s="107" t="s">
        <v>91</v>
      </c>
      <c r="I8" s="108"/>
      <c r="J8" s="107" t="s">
        <v>80</v>
      </c>
      <c r="K8" s="108"/>
      <c r="L8" s="95" t="s">
        <v>81</v>
      </c>
      <c r="M8" s="96"/>
      <c r="N8" s="105" t="s">
        <v>96</v>
      </c>
      <c r="O8" s="105"/>
      <c r="P8" s="113" t="s">
        <v>95</v>
      </c>
      <c r="Q8" s="113"/>
    </row>
    <row r="9" spans="1:17" s="11" customFormat="1" ht="45.75" customHeight="1">
      <c r="A9" s="105"/>
      <c r="B9" s="105"/>
      <c r="C9" s="105"/>
      <c r="D9" s="109"/>
      <c r="E9" s="110"/>
      <c r="F9" s="109"/>
      <c r="G9" s="110"/>
      <c r="H9" s="109"/>
      <c r="I9" s="110"/>
      <c r="J9" s="109"/>
      <c r="K9" s="110"/>
      <c r="L9" s="97"/>
      <c r="M9" s="98"/>
      <c r="N9" s="105"/>
      <c r="O9" s="105"/>
      <c r="P9" s="113"/>
      <c r="Q9" s="113"/>
    </row>
    <row r="10" spans="1:17" s="11" customFormat="1" ht="12.75">
      <c r="A10" s="105"/>
      <c r="B10" s="105"/>
      <c r="C10" s="105"/>
      <c r="D10" s="114" t="s">
        <v>6</v>
      </c>
      <c r="E10" s="117" t="s">
        <v>7</v>
      </c>
      <c r="F10" s="120" t="s">
        <v>6</v>
      </c>
      <c r="G10" s="111" t="s">
        <v>7</v>
      </c>
      <c r="H10" s="121" t="s">
        <v>6</v>
      </c>
      <c r="I10" s="105" t="s">
        <v>7</v>
      </c>
      <c r="J10" s="120" t="s">
        <v>6</v>
      </c>
      <c r="K10" s="111" t="s">
        <v>94</v>
      </c>
      <c r="L10" s="120" t="s">
        <v>6</v>
      </c>
      <c r="M10" s="105" t="s">
        <v>7</v>
      </c>
      <c r="N10" s="122" t="s">
        <v>6</v>
      </c>
      <c r="O10" s="105" t="s">
        <v>94</v>
      </c>
      <c r="P10" s="122" t="s">
        <v>6</v>
      </c>
      <c r="Q10" s="105" t="s">
        <v>7</v>
      </c>
    </row>
    <row r="11" spans="1:17" s="11" customFormat="1" ht="16.5" customHeight="1">
      <c r="A11" s="106"/>
      <c r="B11" s="106"/>
      <c r="C11" s="106"/>
      <c r="D11" s="115"/>
      <c r="E11" s="118"/>
      <c r="F11" s="120"/>
      <c r="G11" s="112"/>
      <c r="H11" s="121"/>
      <c r="I11" s="106"/>
      <c r="J11" s="120"/>
      <c r="K11" s="112"/>
      <c r="L11" s="120"/>
      <c r="M11" s="106"/>
      <c r="N11" s="123"/>
      <c r="O11" s="106"/>
      <c r="P11" s="123"/>
      <c r="Q11" s="106"/>
    </row>
    <row r="12" spans="1:17" s="11" customFormat="1" ht="12.75">
      <c r="A12" s="105"/>
      <c r="B12" s="105"/>
      <c r="C12" s="105"/>
      <c r="D12" s="116"/>
      <c r="E12" s="119"/>
      <c r="F12" s="120"/>
      <c r="G12" s="111"/>
      <c r="H12" s="121"/>
      <c r="I12" s="105"/>
      <c r="J12" s="120"/>
      <c r="K12" s="111"/>
      <c r="L12" s="120"/>
      <c r="M12" s="105"/>
      <c r="N12" s="122"/>
      <c r="O12" s="105"/>
      <c r="P12" s="122"/>
      <c r="Q12" s="105"/>
    </row>
    <row r="13" spans="1:17" s="11" customFormat="1" ht="16.5" customHeight="1">
      <c r="A13" s="9" t="s">
        <v>0</v>
      </c>
      <c r="B13" s="10" t="s">
        <v>1</v>
      </c>
      <c r="C13" s="40" t="s">
        <v>2</v>
      </c>
      <c r="D13" s="38">
        <v>1</v>
      </c>
      <c r="E13" s="39">
        <v>2</v>
      </c>
      <c r="F13" s="38">
        <v>3</v>
      </c>
      <c r="G13" s="38">
        <v>4</v>
      </c>
      <c r="H13" s="38">
        <v>5</v>
      </c>
      <c r="I13" s="39">
        <v>6</v>
      </c>
      <c r="J13" s="38">
        <v>7</v>
      </c>
      <c r="K13" s="38">
        <v>8</v>
      </c>
      <c r="L13" s="38">
        <v>9</v>
      </c>
      <c r="M13" s="38"/>
      <c r="N13" s="9"/>
      <c r="O13" s="9"/>
      <c r="P13" s="12"/>
      <c r="Q13" s="12"/>
    </row>
    <row r="14" spans="1:20" s="8" customFormat="1" ht="12.75">
      <c r="A14" s="14" t="s">
        <v>51</v>
      </c>
      <c r="B14" s="41" t="s">
        <v>20</v>
      </c>
      <c r="C14" s="13" t="s">
        <v>3</v>
      </c>
      <c r="D14" s="42"/>
      <c r="E14" s="43">
        <f>E21</f>
        <v>1069477</v>
      </c>
      <c r="F14" s="43"/>
      <c r="G14" s="43">
        <f>G21</f>
        <v>1069477</v>
      </c>
      <c r="H14" s="43"/>
      <c r="I14" s="43">
        <f>I21</f>
        <v>912470</v>
      </c>
      <c r="J14" s="43"/>
      <c r="K14" s="43">
        <f>K21</f>
        <v>1981947</v>
      </c>
      <c r="L14" s="44"/>
      <c r="M14" s="94">
        <f>K14/O14*100</f>
        <v>112.5120491024341</v>
      </c>
      <c r="N14" s="46"/>
      <c r="O14" s="46">
        <f>O21</f>
        <v>1761542</v>
      </c>
      <c r="P14" s="47"/>
      <c r="Q14" s="48">
        <f>I14/E14*100</f>
        <v>85.31927287823862</v>
      </c>
      <c r="R14" s="93">
        <f>Q14-100</f>
        <v>-14.680727121761379</v>
      </c>
      <c r="S14" s="50"/>
      <c r="T14" s="51"/>
    </row>
    <row r="15" spans="1:20" s="8" customFormat="1" ht="13.5">
      <c r="A15" s="15" t="s">
        <v>10</v>
      </c>
      <c r="B15" s="52"/>
      <c r="C15" s="13"/>
      <c r="D15" s="53"/>
      <c r="E15" s="53"/>
      <c r="F15" s="53"/>
      <c r="G15" s="53"/>
      <c r="H15" s="54"/>
      <c r="I15" s="53"/>
      <c r="J15" s="53"/>
      <c r="K15" s="43"/>
      <c r="L15" s="44"/>
      <c r="M15" s="45"/>
      <c r="N15" s="54"/>
      <c r="O15" s="54"/>
      <c r="P15" s="47"/>
      <c r="Q15" s="47"/>
      <c r="R15" s="93">
        <f aca="true" t="shared" si="0" ref="R15:R46">Q15-100</f>
        <v>-100</v>
      </c>
      <c r="S15" s="49"/>
      <c r="T15" s="55"/>
    </row>
    <row r="16" spans="1:20" s="8" customFormat="1" ht="12.75">
      <c r="A16" s="16" t="s">
        <v>11</v>
      </c>
      <c r="B16" s="56" t="s">
        <v>21</v>
      </c>
      <c r="C16" s="7" t="s">
        <v>26</v>
      </c>
      <c r="D16" s="42"/>
      <c r="E16" s="57">
        <v>40872</v>
      </c>
      <c r="F16" s="58"/>
      <c r="G16" s="57">
        <f>E16</f>
        <v>40872</v>
      </c>
      <c r="H16" s="59"/>
      <c r="I16" s="57">
        <v>39562</v>
      </c>
      <c r="J16" s="58"/>
      <c r="K16" s="57">
        <f>G16+I16</f>
        <v>80434</v>
      </c>
      <c r="L16" s="44"/>
      <c r="M16" s="45">
        <f>K16/O16*100</f>
        <v>101.8474200696423</v>
      </c>
      <c r="N16" s="60"/>
      <c r="O16" s="60">
        <v>78975</v>
      </c>
      <c r="P16" s="47"/>
      <c r="Q16" s="47">
        <f aca="true" t="shared" si="1" ref="Q16:Q46">I16/E16*100</f>
        <v>96.7948717948718</v>
      </c>
      <c r="R16" s="93">
        <f t="shared" si="0"/>
        <v>-3.2051282051282044</v>
      </c>
      <c r="S16" s="49"/>
      <c r="T16" s="55"/>
    </row>
    <row r="17" spans="1:20" s="8" customFormat="1" ht="12.75">
      <c r="A17" s="16" t="s">
        <v>12</v>
      </c>
      <c r="B17" s="56" t="s">
        <v>22</v>
      </c>
      <c r="C17" s="7" t="s">
        <v>26</v>
      </c>
      <c r="D17" s="42"/>
      <c r="E17" s="57"/>
      <c r="F17" s="58"/>
      <c r="G17" s="57"/>
      <c r="H17" s="42"/>
      <c r="I17" s="57"/>
      <c r="J17" s="58"/>
      <c r="K17" s="57"/>
      <c r="L17" s="44"/>
      <c r="M17" s="45"/>
      <c r="N17" s="60"/>
      <c r="O17" s="60"/>
      <c r="P17" s="47"/>
      <c r="Q17" s="47"/>
      <c r="R17" s="93">
        <f t="shared" si="0"/>
        <v>-100</v>
      </c>
      <c r="S17" s="49"/>
      <c r="T17" s="55"/>
    </row>
    <row r="18" spans="1:20" s="8" customFormat="1" ht="12.75">
      <c r="A18" s="16" t="s">
        <v>13</v>
      </c>
      <c r="B18" s="56" t="s">
        <v>23</v>
      </c>
      <c r="C18" s="7" t="s">
        <v>26</v>
      </c>
      <c r="D18" s="42"/>
      <c r="E18" s="57"/>
      <c r="F18" s="58"/>
      <c r="G18" s="57"/>
      <c r="H18" s="42"/>
      <c r="I18" s="57"/>
      <c r="J18" s="58"/>
      <c r="K18" s="57"/>
      <c r="L18" s="44"/>
      <c r="M18" s="45"/>
      <c r="N18" s="60"/>
      <c r="O18" s="60"/>
      <c r="P18" s="47"/>
      <c r="Q18" s="47"/>
      <c r="R18" s="93">
        <f t="shared" si="0"/>
        <v>-100</v>
      </c>
      <c r="S18" s="49"/>
      <c r="T18" s="55"/>
    </row>
    <row r="19" spans="1:20" s="8" customFormat="1" ht="12.75">
      <c r="A19" s="16" t="s">
        <v>53</v>
      </c>
      <c r="B19" s="56" t="s">
        <v>24</v>
      </c>
      <c r="C19" s="7" t="s">
        <v>26</v>
      </c>
      <c r="D19" s="42"/>
      <c r="E19" s="57">
        <f>E14-E16-E20</f>
        <v>135431</v>
      </c>
      <c r="F19" s="57"/>
      <c r="G19" s="57">
        <f>G14-G16-G20</f>
        <v>135431</v>
      </c>
      <c r="H19" s="57"/>
      <c r="I19" s="57">
        <f>I14-I16-I20</f>
        <v>103439</v>
      </c>
      <c r="J19" s="57"/>
      <c r="K19" s="57">
        <f>K14-K16-K20</f>
        <v>238870</v>
      </c>
      <c r="L19" s="44"/>
      <c r="M19" s="45">
        <f aca="true" t="shared" si="2" ref="M19:M46">K19/O19*100</f>
        <v>112.26623929012882</v>
      </c>
      <c r="N19" s="60"/>
      <c r="O19" s="57">
        <f>O14-O16-O20</f>
        <v>212771</v>
      </c>
      <c r="P19" s="47"/>
      <c r="Q19" s="47">
        <f>I19/E19*100</f>
        <v>76.3776387976165</v>
      </c>
      <c r="R19" s="93">
        <f t="shared" si="0"/>
        <v>-23.6223612023835</v>
      </c>
      <c r="S19" s="49"/>
      <c r="T19" s="55"/>
    </row>
    <row r="20" spans="1:20" s="8" customFormat="1" ht="12.75">
      <c r="A20" s="16" t="s">
        <v>54</v>
      </c>
      <c r="B20" s="56" t="s">
        <v>25</v>
      </c>
      <c r="C20" s="7" t="s">
        <v>26</v>
      </c>
      <c r="D20" s="42"/>
      <c r="E20" s="57">
        <v>893174</v>
      </c>
      <c r="F20" s="58"/>
      <c r="G20" s="57">
        <f aca="true" t="shared" si="3" ref="G20:G46">E20</f>
        <v>893174</v>
      </c>
      <c r="H20" s="42"/>
      <c r="I20" s="57">
        <v>769469</v>
      </c>
      <c r="J20" s="58"/>
      <c r="K20" s="57">
        <f>G20+I20</f>
        <v>1662643</v>
      </c>
      <c r="L20" s="44"/>
      <c r="M20" s="45">
        <f t="shared" si="2"/>
        <v>113.12066436430635</v>
      </c>
      <c r="N20" s="60"/>
      <c r="O20" s="60">
        <v>1469796</v>
      </c>
      <c r="P20" s="47"/>
      <c r="Q20" s="48">
        <f t="shared" si="1"/>
        <v>86.14995510393271</v>
      </c>
      <c r="R20" s="93">
        <f t="shared" si="0"/>
        <v>-13.850044896067288</v>
      </c>
      <c r="S20" s="49"/>
      <c r="T20" s="55"/>
    </row>
    <row r="21" spans="1:20" s="8" customFormat="1" ht="16.5" customHeight="1">
      <c r="A21" s="15" t="s">
        <v>14</v>
      </c>
      <c r="B21" s="61"/>
      <c r="C21" s="13"/>
      <c r="D21" s="54"/>
      <c r="E21" s="43">
        <f>SUM(E22:E46)</f>
        <v>1069477</v>
      </c>
      <c r="F21" s="43"/>
      <c r="G21" s="43">
        <f>SUM(G22:G46)</f>
        <v>1069477</v>
      </c>
      <c r="H21" s="43"/>
      <c r="I21" s="43">
        <f>SUM(I22:I46)</f>
        <v>912470</v>
      </c>
      <c r="J21" s="43"/>
      <c r="K21" s="43">
        <f>G21+I21</f>
        <v>1981947</v>
      </c>
      <c r="L21" s="44"/>
      <c r="M21" s="94">
        <f t="shared" si="2"/>
        <v>112.5120491024341</v>
      </c>
      <c r="N21" s="54">
        <v>416609</v>
      </c>
      <c r="O21" s="54">
        <v>1761542</v>
      </c>
      <c r="P21" s="47"/>
      <c r="Q21" s="62">
        <f t="shared" si="1"/>
        <v>85.31927287823862</v>
      </c>
      <c r="R21" s="93">
        <f t="shared" si="0"/>
        <v>-14.680727121761379</v>
      </c>
      <c r="S21" s="50"/>
      <c r="T21" s="51"/>
    </row>
    <row r="22" spans="1:20" s="70" customFormat="1" ht="15" customHeight="1">
      <c r="A22" s="17" t="s">
        <v>55</v>
      </c>
      <c r="B22" s="63" t="s">
        <v>27</v>
      </c>
      <c r="C22" s="18" t="s">
        <v>8</v>
      </c>
      <c r="D22" s="64">
        <v>281435</v>
      </c>
      <c r="E22" s="65">
        <v>66600</v>
      </c>
      <c r="F22" s="66">
        <f>D22</f>
        <v>281435</v>
      </c>
      <c r="G22" s="57">
        <f t="shared" si="3"/>
        <v>66600</v>
      </c>
      <c r="H22" s="66">
        <v>265152</v>
      </c>
      <c r="I22" s="66">
        <v>56042</v>
      </c>
      <c r="J22" s="66">
        <f>F22+H22</f>
        <v>546587</v>
      </c>
      <c r="K22" s="57">
        <f aca="true" t="shared" si="4" ref="K22:K46">G22+I22</f>
        <v>122642</v>
      </c>
      <c r="L22" s="45">
        <f>J22/N22*100</f>
        <v>144.609299556849</v>
      </c>
      <c r="M22" s="45">
        <f t="shared" si="2"/>
        <v>121.66865079365078</v>
      </c>
      <c r="N22" s="67">
        <v>377975</v>
      </c>
      <c r="O22" s="68">
        <v>100800</v>
      </c>
      <c r="P22" s="69">
        <f>H22/D22*100</f>
        <v>94.21429459733154</v>
      </c>
      <c r="Q22" s="69">
        <f t="shared" si="1"/>
        <v>84.14714714714715</v>
      </c>
      <c r="R22" s="93">
        <f t="shared" si="0"/>
        <v>-15.852852852852848</v>
      </c>
      <c r="S22" s="68"/>
      <c r="T22" s="55"/>
    </row>
    <row r="23" spans="1:20" s="70" customFormat="1" ht="12.75">
      <c r="A23" s="17" t="s">
        <v>56</v>
      </c>
      <c r="B23" s="63" t="s">
        <v>28</v>
      </c>
      <c r="C23" s="18" t="s">
        <v>3</v>
      </c>
      <c r="D23" s="64"/>
      <c r="E23" s="71">
        <v>42574</v>
      </c>
      <c r="F23" s="66"/>
      <c r="G23" s="57">
        <f t="shared" si="3"/>
        <v>42574</v>
      </c>
      <c r="H23" s="66"/>
      <c r="I23" s="66">
        <v>38916</v>
      </c>
      <c r="J23" s="66"/>
      <c r="K23" s="57">
        <f t="shared" si="4"/>
        <v>81490</v>
      </c>
      <c r="L23" s="44"/>
      <c r="M23" s="45">
        <f t="shared" si="2"/>
        <v>82.75532898010582</v>
      </c>
      <c r="N23" s="67"/>
      <c r="O23" s="68">
        <v>98471</v>
      </c>
      <c r="P23" s="69"/>
      <c r="Q23" s="69">
        <f t="shared" si="1"/>
        <v>91.40790153614883</v>
      </c>
      <c r="R23" s="93">
        <f t="shared" si="0"/>
        <v>-8.592098463851173</v>
      </c>
      <c r="S23" s="68"/>
      <c r="T23" s="55"/>
    </row>
    <row r="24" spans="1:20" s="77" customFormat="1" ht="12.75">
      <c r="A24" s="19" t="s">
        <v>57</v>
      </c>
      <c r="B24" s="72" t="s">
        <v>29</v>
      </c>
      <c r="C24" s="20" t="s">
        <v>3</v>
      </c>
      <c r="D24" s="64"/>
      <c r="E24" s="65">
        <v>1190</v>
      </c>
      <c r="F24" s="66"/>
      <c r="G24" s="57">
        <f t="shared" si="3"/>
        <v>1190</v>
      </c>
      <c r="H24" s="73"/>
      <c r="I24" s="66">
        <v>959</v>
      </c>
      <c r="J24" s="66"/>
      <c r="K24" s="57">
        <f t="shared" si="4"/>
        <v>2149</v>
      </c>
      <c r="L24" s="44"/>
      <c r="M24" s="45">
        <f t="shared" si="2"/>
        <v>18.43843843843844</v>
      </c>
      <c r="N24" s="74"/>
      <c r="O24" s="75">
        <v>11655</v>
      </c>
      <c r="P24" s="76"/>
      <c r="Q24" s="76">
        <f t="shared" si="1"/>
        <v>80.58823529411765</v>
      </c>
      <c r="R24" s="93">
        <f t="shared" si="0"/>
        <v>-19.411764705882348</v>
      </c>
      <c r="S24" s="75"/>
      <c r="T24" s="55"/>
    </row>
    <row r="25" spans="1:20" s="70" customFormat="1" ht="12.75">
      <c r="A25" s="17" t="s">
        <v>58</v>
      </c>
      <c r="B25" s="63" t="s">
        <v>30</v>
      </c>
      <c r="C25" s="18" t="s">
        <v>3</v>
      </c>
      <c r="D25" s="64"/>
      <c r="E25" s="65">
        <v>8335</v>
      </c>
      <c r="F25" s="66"/>
      <c r="G25" s="57">
        <f t="shared" si="3"/>
        <v>8335</v>
      </c>
      <c r="H25" s="66"/>
      <c r="I25" s="66">
        <v>7952</v>
      </c>
      <c r="J25" s="66"/>
      <c r="K25" s="57">
        <f t="shared" si="4"/>
        <v>16287</v>
      </c>
      <c r="L25" s="44"/>
      <c r="M25" s="45">
        <f t="shared" si="2"/>
        <v>79.17841516771999</v>
      </c>
      <c r="N25" s="67"/>
      <c r="O25" s="68">
        <v>20570</v>
      </c>
      <c r="P25" s="69"/>
      <c r="Q25" s="69">
        <f t="shared" si="1"/>
        <v>95.40491901619677</v>
      </c>
      <c r="R25" s="93">
        <f t="shared" si="0"/>
        <v>-4.5950809838032285</v>
      </c>
      <c r="S25" s="68"/>
      <c r="T25" s="55"/>
    </row>
    <row r="26" spans="1:20" s="70" customFormat="1" ht="12.75">
      <c r="A26" s="17" t="s">
        <v>59</v>
      </c>
      <c r="B26" s="63" t="s">
        <v>31</v>
      </c>
      <c r="C26" s="18" t="s">
        <v>3</v>
      </c>
      <c r="D26" s="64"/>
      <c r="E26" s="71">
        <v>64548</v>
      </c>
      <c r="F26" s="66"/>
      <c r="G26" s="57">
        <f t="shared" si="3"/>
        <v>64548</v>
      </c>
      <c r="H26" s="66"/>
      <c r="I26" s="66">
        <v>55815</v>
      </c>
      <c r="J26" s="66"/>
      <c r="K26" s="57">
        <f t="shared" si="4"/>
        <v>120363</v>
      </c>
      <c r="L26" s="44"/>
      <c r="M26" s="45">
        <f t="shared" si="2"/>
        <v>98.60970014746846</v>
      </c>
      <c r="N26" s="67"/>
      <c r="O26" s="68">
        <v>122060</v>
      </c>
      <c r="P26" s="69"/>
      <c r="Q26" s="69">
        <f t="shared" si="1"/>
        <v>86.47053355642312</v>
      </c>
      <c r="R26" s="93">
        <f t="shared" si="0"/>
        <v>-13.52946644357688</v>
      </c>
      <c r="S26" s="68"/>
      <c r="T26" s="55"/>
    </row>
    <row r="27" spans="1:20" s="70" customFormat="1" ht="12.75">
      <c r="A27" s="17" t="s">
        <v>60</v>
      </c>
      <c r="B27" s="63" t="s">
        <v>32</v>
      </c>
      <c r="C27" s="18" t="s">
        <v>3</v>
      </c>
      <c r="D27" s="64"/>
      <c r="E27" s="71">
        <v>40726</v>
      </c>
      <c r="F27" s="66"/>
      <c r="G27" s="57">
        <f t="shared" si="3"/>
        <v>40726</v>
      </c>
      <c r="H27" s="66"/>
      <c r="I27" s="66">
        <v>38215</v>
      </c>
      <c r="J27" s="66"/>
      <c r="K27" s="57">
        <f t="shared" si="4"/>
        <v>78941</v>
      </c>
      <c r="L27" s="44"/>
      <c r="M27" s="45">
        <f t="shared" si="2"/>
        <v>122.6153678880415</v>
      </c>
      <c r="N27" s="67"/>
      <c r="O27" s="68">
        <v>64381</v>
      </c>
      <c r="P27" s="69"/>
      <c r="Q27" s="69">
        <f t="shared" si="1"/>
        <v>93.83440553945881</v>
      </c>
      <c r="R27" s="93">
        <f t="shared" si="0"/>
        <v>-6.165594460541186</v>
      </c>
      <c r="S27" s="68"/>
      <c r="T27" s="55"/>
    </row>
    <row r="28" spans="1:20" s="70" customFormat="1" ht="12.75">
      <c r="A28" s="17" t="s">
        <v>61</v>
      </c>
      <c r="B28" s="63" t="s">
        <v>33</v>
      </c>
      <c r="C28" s="18" t="s">
        <v>3</v>
      </c>
      <c r="D28" s="64"/>
      <c r="E28" s="65">
        <v>6225</v>
      </c>
      <c r="F28" s="66"/>
      <c r="G28" s="57">
        <f t="shared" si="3"/>
        <v>6225</v>
      </c>
      <c r="H28" s="66"/>
      <c r="I28" s="66">
        <v>5813</v>
      </c>
      <c r="J28" s="66"/>
      <c r="K28" s="57">
        <f t="shared" si="4"/>
        <v>12038</v>
      </c>
      <c r="L28" s="44"/>
      <c r="M28" s="45">
        <f t="shared" si="2"/>
        <v>212.0112715744981</v>
      </c>
      <c r="N28" s="67"/>
      <c r="O28" s="68">
        <v>5678</v>
      </c>
      <c r="P28" s="69"/>
      <c r="Q28" s="69">
        <f t="shared" si="1"/>
        <v>93.38152610441767</v>
      </c>
      <c r="R28" s="93">
        <f t="shared" si="0"/>
        <v>-6.618473895582326</v>
      </c>
      <c r="S28" s="68"/>
      <c r="T28" s="55"/>
    </row>
    <row r="29" spans="1:20" s="70" customFormat="1" ht="12.75">
      <c r="A29" s="17" t="s">
        <v>62</v>
      </c>
      <c r="B29" s="63" t="s">
        <v>34</v>
      </c>
      <c r="C29" s="18" t="s">
        <v>8</v>
      </c>
      <c r="D29" s="64">
        <v>9235</v>
      </c>
      <c r="E29" s="65">
        <v>2591</v>
      </c>
      <c r="F29" s="66">
        <f>D29</f>
        <v>9235</v>
      </c>
      <c r="G29" s="57">
        <f t="shared" si="3"/>
        <v>2591</v>
      </c>
      <c r="H29" s="66">
        <v>8282</v>
      </c>
      <c r="I29" s="66">
        <v>2517</v>
      </c>
      <c r="J29" s="66">
        <f>F29+H29</f>
        <v>17517</v>
      </c>
      <c r="K29" s="57">
        <f t="shared" si="4"/>
        <v>5108</v>
      </c>
      <c r="L29" s="45">
        <f>J29/N29*100</f>
        <v>45.34089144277061</v>
      </c>
      <c r="M29" s="45">
        <f t="shared" si="2"/>
        <v>53.89891315817241</v>
      </c>
      <c r="N29" s="67">
        <v>38634</v>
      </c>
      <c r="O29" s="68">
        <v>9477</v>
      </c>
      <c r="P29" s="69">
        <f>H29/D29*100</f>
        <v>89.68056307525717</v>
      </c>
      <c r="Q29" s="69">
        <f t="shared" si="1"/>
        <v>97.14395986105751</v>
      </c>
      <c r="R29" s="93">
        <f t="shared" si="0"/>
        <v>-2.8560401389424896</v>
      </c>
      <c r="S29" s="68"/>
      <c r="T29" s="55"/>
    </row>
    <row r="30" spans="1:20" s="70" customFormat="1" ht="12.75">
      <c r="A30" s="17" t="s">
        <v>63</v>
      </c>
      <c r="B30" s="63" t="s">
        <v>35</v>
      </c>
      <c r="C30" s="18" t="s">
        <v>3</v>
      </c>
      <c r="D30" s="64"/>
      <c r="E30" s="71">
        <v>17857</v>
      </c>
      <c r="F30" s="66"/>
      <c r="G30" s="57">
        <f t="shared" si="3"/>
        <v>17857</v>
      </c>
      <c r="H30" s="66"/>
      <c r="I30" s="66">
        <v>17225</v>
      </c>
      <c r="J30" s="66"/>
      <c r="K30" s="57">
        <f t="shared" si="4"/>
        <v>35082</v>
      </c>
      <c r="L30" s="44"/>
      <c r="M30" s="45">
        <f t="shared" si="2"/>
        <v>90.67224936031634</v>
      </c>
      <c r="N30" s="67"/>
      <c r="O30" s="68">
        <v>38691</v>
      </c>
      <c r="P30" s="69"/>
      <c r="Q30" s="69">
        <f t="shared" si="1"/>
        <v>96.46077168617349</v>
      </c>
      <c r="R30" s="93">
        <f t="shared" si="0"/>
        <v>-3.539228313826513</v>
      </c>
      <c r="S30" s="68"/>
      <c r="T30" s="55"/>
    </row>
    <row r="31" spans="1:20" s="70" customFormat="1" ht="12.75">
      <c r="A31" s="17" t="s">
        <v>64</v>
      </c>
      <c r="B31" s="63" t="s">
        <v>36</v>
      </c>
      <c r="C31" s="18" t="s">
        <v>3</v>
      </c>
      <c r="D31" s="64"/>
      <c r="E31" s="71">
        <v>84398</v>
      </c>
      <c r="F31" s="66"/>
      <c r="G31" s="57">
        <f t="shared" si="3"/>
        <v>84398</v>
      </c>
      <c r="H31" s="66"/>
      <c r="I31" s="66">
        <v>67718</v>
      </c>
      <c r="J31" s="66"/>
      <c r="K31" s="57">
        <f t="shared" si="4"/>
        <v>152116</v>
      </c>
      <c r="L31" s="44"/>
      <c r="M31" s="45">
        <f t="shared" si="2"/>
        <v>88.71962066290673</v>
      </c>
      <c r="N31" s="67"/>
      <c r="O31" s="68">
        <v>171457</v>
      </c>
      <c r="P31" s="69"/>
      <c r="Q31" s="69">
        <f t="shared" si="1"/>
        <v>80.236498495225</v>
      </c>
      <c r="R31" s="93">
        <f t="shared" si="0"/>
        <v>-19.763501504774993</v>
      </c>
      <c r="S31" s="68"/>
      <c r="T31" s="55"/>
    </row>
    <row r="32" spans="1:20" s="70" customFormat="1" ht="12.75">
      <c r="A32" s="17" t="s">
        <v>65</v>
      </c>
      <c r="B32" s="63" t="s">
        <v>37</v>
      </c>
      <c r="C32" s="18" t="s">
        <v>3</v>
      </c>
      <c r="D32" s="64"/>
      <c r="E32" s="71">
        <v>18433</v>
      </c>
      <c r="F32" s="66"/>
      <c r="G32" s="57">
        <f t="shared" si="3"/>
        <v>18433</v>
      </c>
      <c r="H32" s="66"/>
      <c r="I32" s="66">
        <v>14894</v>
      </c>
      <c r="J32" s="66"/>
      <c r="K32" s="57">
        <f t="shared" si="4"/>
        <v>33327</v>
      </c>
      <c r="L32" s="44"/>
      <c r="M32" s="45">
        <f t="shared" si="2"/>
        <v>112.42789191377392</v>
      </c>
      <c r="N32" s="67"/>
      <c r="O32" s="68">
        <v>29643</v>
      </c>
      <c r="P32" s="69"/>
      <c r="Q32" s="69">
        <f t="shared" si="1"/>
        <v>80.80073780719363</v>
      </c>
      <c r="R32" s="93">
        <f t="shared" si="0"/>
        <v>-19.199262192806373</v>
      </c>
      <c r="S32" s="68"/>
      <c r="T32" s="55"/>
    </row>
    <row r="33" spans="1:20" s="70" customFormat="1" ht="12.75">
      <c r="A33" s="17" t="s">
        <v>66</v>
      </c>
      <c r="B33" s="63" t="s">
        <v>38</v>
      </c>
      <c r="C33" s="18" t="s">
        <v>3</v>
      </c>
      <c r="D33" s="64"/>
      <c r="E33" s="71">
        <v>17941</v>
      </c>
      <c r="F33" s="66"/>
      <c r="G33" s="57">
        <f t="shared" si="3"/>
        <v>17941</v>
      </c>
      <c r="H33" s="66"/>
      <c r="I33" s="66">
        <v>17279</v>
      </c>
      <c r="J33" s="66"/>
      <c r="K33" s="57">
        <f t="shared" si="4"/>
        <v>35220</v>
      </c>
      <c r="L33" s="44"/>
      <c r="M33" s="45">
        <f t="shared" si="2"/>
        <v>138.7324221058022</v>
      </c>
      <c r="N33" s="67"/>
      <c r="O33" s="68">
        <v>25387</v>
      </c>
      <c r="P33" s="69"/>
      <c r="Q33" s="69">
        <f t="shared" si="1"/>
        <v>96.31012764059975</v>
      </c>
      <c r="R33" s="93">
        <f t="shared" si="0"/>
        <v>-3.6898723594002547</v>
      </c>
      <c r="S33" s="68"/>
      <c r="T33" s="55"/>
    </row>
    <row r="34" spans="1:20" s="70" customFormat="1" ht="12.75">
      <c r="A34" s="21" t="s">
        <v>67</v>
      </c>
      <c r="B34" s="63" t="s">
        <v>39</v>
      </c>
      <c r="C34" s="18" t="s">
        <v>3</v>
      </c>
      <c r="D34" s="64"/>
      <c r="E34" s="71">
        <v>11678</v>
      </c>
      <c r="F34" s="66"/>
      <c r="G34" s="57">
        <f t="shared" si="3"/>
        <v>11678</v>
      </c>
      <c r="H34" s="78"/>
      <c r="I34" s="66">
        <v>10256</v>
      </c>
      <c r="J34" s="66"/>
      <c r="K34" s="57">
        <f t="shared" si="4"/>
        <v>21934</v>
      </c>
      <c r="L34" s="44"/>
      <c r="M34" s="45">
        <f t="shared" si="2"/>
        <v>125.22980302597773</v>
      </c>
      <c r="N34" s="67"/>
      <c r="O34" s="68">
        <v>17515</v>
      </c>
      <c r="P34" s="69"/>
      <c r="Q34" s="69">
        <f t="shared" si="1"/>
        <v>87.82325740709027</v>
      </c>
      <c r="R34" s="93">
        <f t="shared" si="0"/>
        <v>-12.176742592909733</v>
      </c>
      <c r="S34" s="68"/>
      <c r="T34" s="55"/>
    </row>
    <row r="35" spans="1:20" s="70" customFormat="1" ht="12.75">
      <c r="A35" s="22" t="s">
        <v>68</v>
      </c>
      <c r="B35" s="63" t="s">
        <v>40</v>
      </c>
      <c r="C35" s="18" t="s">
        <v>3</v>
      </c>
      <c r="D35" s="64"/>
      <c r="E35" s="65">
        <v>31301</v>
      </c>
      <c r="F35" s="66"/>
      <c r="G35" s="57">
        <f t="shared" si="3"/>
        <v>31301</v>
      </c>
      <c r="H35" s="78"/>
      <c r="I35" s="66">
        <v>24610</v>
      </c>
      <c r="J35" s="66"/>
      <c r="K35" s="57">
        <f t="shared" si="4"/>
        <v>55911</v>
      </c>
      <c r="L35" s="44"/>
      <c r="M35" s="45">
        <f t="shared" si="2"/>
        <v>78.6393428788433</v>
      </c>
      <c r="N35" s="67"/>
      <c r="O35" s="68">
        <v>71098</v>
      </c>
      <c r="P35" s="69"/>
      <c r="Q35" s="69">
        <f t="shared" si="1"/>
        <v>78.62368614421264</v>
      </c>
      <c r="R35" s="93">
        <f t="shared" si="0"/>
        <v>-21.37631385578736</v>
      </c>
      <c r="S35" s="68"/>
      <c r="T35" s="55"/>
    </row>
    <row r="36" spans="1:20" s="70" customFormat="1" ht="12.75">
      <c r="A36" s="21" t="s">
        <v>69</v>
      </c>
      <c r="B36" s="63" t="s">
        <v>41</v>
      </c>
      <c r="C36" s="18" t="s">
        <v>3</v>
      </c>
      <c r="D36" s="64"/>
      <c r="E36" s="71">
        <v>37265</v>
      </c>
      <c r="F36" s="66"/>
      <c r="G36" s="57">
        <f t="shared" si="3"/>
        <v>37265</v>
      </c>
      <c r="H36" s="78"/>
      <c r="I36" s="66">
        <v>35363</v>
      </c>
      <c r="J36" s="66"/>
      <c r="K36" s="57">
        <f t="shared" si="4"/>
        <v>72628</v>
      </c>
      <c r="L36" s="44"/>
      <c r="M36" s="45">
        <f t="shared" si="2"/>
        <v>108.00023792529146</v>
      </c>
      <c r="N36" s="67"/>
      <c r="O36" s="68">
        <v>67248</v>
      </c>
      <c r="P36" s="69"/>
      <c r="Q36" s="69">
        <f t="shared" si="1"/>
        <v>94.8960150275057</v>
      </c>
      <c r="R36" s="93">
        <f t="shared" si="0"/>
        <v>-5.1039849724943025</v>
      </c>
      <c r="S36" s="68"/>
      <c r="T36" s="55"/>
    </row>
    <row r="37" spans="1:20" s="70" customFormat="1" ht="12.75">
      <c r="A37" s="21" t="s">
        <v>70</v>
      </c>
      <c r="B37" s="63" t="s">
        <v>42</v>
      </c>
      <c r="C37" s="18" t="s">
        <v>3</v>
      </c>
      <c r="D37" s="64"/>
      <c r="E37" s="71">
        <v>76059</v>
      </c>
      <c r="F37" s="66"/>
      <c r="G37" s="57">
        <f t="shared" si="3"/>
        <v>76059</v>
      </c>
      <c r="H37" s="78"/>
      <c r="I37" s="66">
        <v>58623</v>
      </c>
      <c r="J37" s="66"/>
      <c r="K37" s="57">
        <f t="shared" si="4"/>
        <v>134682</v>
      </c>
      <c r="L37" s="44"/>
      <c r="M37" s="45">
        <f t="shared" si="2"/>
        <v>121.82793461841142</v>
      </c>
      <c r="N37" s="67"/>
      <c r="O37" s="68">
        <v>110551</v>
      </c>
      <c r="P37" s="69"/>
      <c r="Q37" s="69">
        <f t="shared" si="1"/>
        <v>77.0756912396955</v>
      </c>
      <c r="R37" s="93">
        <f t="shared" si="0"/>
        <v>-22.9243087603045</v>
      </c>
      <c r="S37" s="68"/>
      <c r="T37" s="55"/>
    </row>
    <row r="38" spans="1:20" s="70" customFormat="1" ht="12.75">
      <c r="A38" s="22" t="s">
        <v>71</v>
      </c>
      <c r="B38" s="63" t="s">
        <v>43</v>
      </c>
      <c r="C38" s="18" t="s">
        <v>3</v>
      </c>
      <c r="D38" s="64"/>
      <c r="E38" s="65">
        <v>56422</v>
      </c>
      <c r="F38" s="66"/>
      <c r="G38" s="57">
        <f t="shared" si="3"/>
        <v>56422</v>
      </c>
      <c r="H38" s="78"/>
      <c r="I38" s="66">
        <v>50128</v>
      </c>
      <c r="J38" s="66"/>
      <c r="K38" s="57">
        <f t="shared" si="4"/>
        <v>106550</v>
      </c>
      <c r="L38" s="44"/>
      <c r="M38" s="45">
        <f t="shared" si="2"/>
        <v>149.58584865927278</v>
      </c>
      <c r="N38" s="67"/>
      <c r="O38" s="68">
        <v>71230</v>
      </c>
      <c r="P38" s="69"/>
      <c r="Q38" s="69">
        <f t="shared" si="1"/>
        <v>88.84477686009004</v>
      </c>
      <c r="R38" s="93">
        <f t="shared" si="0"/>
        <v>-11.155223139909964</v>
      </c>
      <c r="S38" s="68"/>
      <c r="T38" s="55"/>
    </row>
    <row r="39" spans="1:20" s="70" customFormat="1" ht="12.75">
      <c r="A39" s="21" t="s">
        <v>72</v>
      </c>
      <c r="B39" s="63" t="s">
        <v>44</v>
      </c>
      <c r="C39" s="18" t="s">
        <v>3</v>
      </c>
      <c r="D39" s="64"/>
      <c r="E39" s="71">
        <v>89337</v>
      </c>
      <c r="F39" s="66"/>
      <c r="G39" s="57">
        <f t="shared" si="3"/>
        <v>89337</v>
      </c>
      <c r="H39" s="78"/>
      <c r="I39" s="66">
        <v>80592</v>
      </c>
      <c r="J39" s="66"/>
      <c r="K39" s="57">
        <f t="shared" si="4"/>
        <v>169929</v>
      </c>
      <c r="L39" s="44"/>
      <c r="M39" s="45">
        <f t="shared" si="2"/>
        <v>127.23045822102425</v>
      </c>
      <c r="N39" s="67"/>
      <c r="O39" s="68">
        <v>133560</v>
      </c>
      <c r="P39" s="69"/>
      <c r="Q39" s="69">
        <f t="shared" si="1"/>
        <v>90.21122267369623</v>
      </c>
      <c r="R39" s="93">
        <f t="shared" si="0"/>
        <v>-9.788777326303773</v>
      </c>
      <c r="S39" s="68"/>
      <c r="T39" s="55"/>
    </row>
    <row r="40" spans="1:20" s="70" customFormat="1" ht="12.75">
      <c r="A40" s="21" t="s">
        <v>73</v>
      </c>
      <c r="B40" s="63" t="s">
        <v>45</v>
      </c>
      <c r="C40" s="18" t="s">
        <v>3</v>
      </c>
      <c r="D40" s="64"/>
      <c r="E40" s="65">
        <v>21246</v>
      </c>
      <c r="F40" s="66"/>
      <c r="G40" s="57">
        <f t="shared" si="3"/>
        <v>21246</v>
      </c>
      <c r="H40" s="78"/>
      <c r="I40" s="66">
        <v>18201</v>
      </c>
      <c r="J40" s="66"/>
      <c r="K40" s="57">
        <f t="shared" si="4"/>
        <v>39447</v>
      </c>
      <c r="L40" s="44"/>
      <c r="M40" s="45">
        <f t="shared" si="2"/>
        <v>195.14692787177205</v>
      </c>
      <c r="N40" s="67"/>
      <c r="O40" s="68">
        <v>20214</v>
      </c>
      <c r="P40" s="69"/>
      <c r="Q40" s="69">
        <f t="shared" si="1"/>
        <v>85.66789042643322</v>
      </c>
      <c r="R40" s="93">
        <f t="shared" si="0"/>
        <v>-14.332109573566783</v>
      </c>
      <c r="S40" s="68"/>
      <c r="T40" s="55"/>
    </row>
    <row r="41" spans="1:20" s="70" customFormat="1" ht="15.75" customHeight="1">
      <c r="A41" s="21" t="s">
        <v>74</v>
      </c>
      <c r="B41" s="63" t="s">
        <v>46</v>
      </c>
      <c r="C41" s="18" t="s">
        <v>3</v>
      </c>
      <c r="D41" s="64"/>
      <c r="E41" s="65">
        <v>64298</v>
      </c>
      <c r="F41" s="66"/>
      <c r="G41" s="57">
        <f t="shared" si="3"/>
        <v>64298</v>
      </c>
      <c r="H41" s="78"/>
      <c r="I41" s="66">
        <v>59965</v>
      </c>
      <c r="J41" s="66"/>
      <c r="K41" s="57">
        <f t="shared" si="4"/>
        <v>124263</v>
      </c>
      <c r="L41" s="44"/>
      <c r="M41" s="45">
        <f t="shared" si="2"/>
        <v>120.91604390471741</v>
      </c>
      <c r="N41" s="67"/>
      <c r="O41" s="68">
        <v>102768</v>
      </c>
      <c r="P41" s="69"/>
      <c r="Q41" s="69">
        <f t="shared" si="1"/>
        <v>93.26106566300663</v>
      </c>
      <c r="R41" s="93">
        <f t="shared" si="0"/>
        <v>-6.738934336993367</v>
      </c>
      <c r="S41" s="68"/>
      <c r="T41" s="55"/>
    </row>
    <row r="42" spans="1:20" s="70" customFormat="1" ht="30" customHeight="1">
      <c r="A42" s="23" t="s">
        <v>75</v>
      </c>
      <c r="B42" s="63" t="s">
        <v>47</v>
      </c>
      <c r="C42" s="24" t="s">
        <v>3</v>
      </c>
      <c r="D42" s="64"/>
      <c r="E42" s="65">
        <v>34863</v>
      </c>
      <c r="F42" s="79"/>
      <c r="G42" s="57">
        <f t="shared" si="3"/>
        <v>34863</v>
      </c>
      <c r="H42" s="80"/>
      <c r="I42" s="66">
        <v>28157</v>
      </c>
      <c r="J42" s="66"/>
      <c r="K42" s="57">
        <f t="shared" si="4"/>
        <v>63020</v>
      </c>
      <c r="L42" s="44"/>
      <c r="M42" s="45">
        <f t="shared" si="2"/>
        <v>145.82899456207335</v>
      </c>
      <c r="N42" s="81"/>
      <c r="O42" s="68">
        <v>43215</v>
      </c>
      <c r="P42" s="69"/>
      <c r="Q42" s="69">
        <f t="shared" si="1"/>
        <v>80.76470756962969</v>
      </c>
      <c r="R42" s="93">
        <f t="shared" si="0"/>
        <v>-19.235292430370308</v>
      </c>
      <c r="S42" s="68"/>
      <c r="T42" s="55"/>
    </row>
    <row r="43" spans="1:20" s="70" customFormat="1" ht="12.75">
      <c r="A43" s="21" t="s">
        <v>76</v>
      </c>
      <c r="B43" s="63" t="s">
        <v>48</v>
      </c>
      <c r="C43" s="18" t="s">
        <v>3</v>
      </c>
      <c r="D43" s="64"/>
      <c r="E43" s="65">
        <v>118897</v>
      </c>
      <c r="F43" s="66"/>
      <c r="G43" s="57">
        <f t="shared" si="3"/>
        <v>118897</v>
      </c>
      <c r="H43" s="66"/>
      <c r="I43" s="66">
        <v>93526</v>
      </c>
      <c r="J43" s="66"/>
      <c r="K43" s="57">
        <f t="shared" si="4"/>
        <v>212423</v>
      </c>
      <c r="L43" s="44"/>
      <c r="M43" s="45">
        <f t="shared" si="2"/>
        <v>125.51806047140992</v>
      </c>
      <c r="N43" s="67"/>
      <c r="O43" s="68">
        <v>169237</v>
      </c>
      <c r="P43" s="69"/>
      <c r="Q43" s="69">
        <f t="shared" si="1"/>
        <v>78.66136235565237</v>
      </c>
      <c r="R43" s="93">
        <f t="shared" si="0"/>
        <v>-21.338637644347628</v>
      </c>
      <c r="S43" s="68"/>
      <c r="T43" s="55"/>
    </row>
    <row r="44" spans="1:20" s="70" customFormat="1" ht="12.75">
      <c r="A44" s="21" t="s">
        <v>77</v>
      </c>
      <c r="B44" s="63" t="s">
        <v>49</v>
      </c>
      <c r="C44" s="18" t="s">
        <v>3</v>
      </c>
      <c r="D44" s="64"/>
      <c r="E44" s="71">
        <v>15973</v>
      </c>
      <c r="F44" s="66"/>
      <c r="G44" s="57">
        <f t="shared" si="3"/>
        <v>15973</v>
      </c>
      <c r="H44" s="78"/>
      <c r="I44" s="66">
        <v>15019</v>
      </c>
      <c r="J44" s="66"/>
      <c r="K44" s="57">
        <f t="shared" si="4"/>
        <v>30992</v>
      </c>
      <c r="L44" s="44"/>
      <c r="M44" s="45">
        <f t="shared" si="2"/>
        <v>95.39815926370548</v>
      </c>
      <c r="N44" s="67"/>
      <c r="O44" s="68">
        <v>32487</v>
      </c>
      <c r="P44" s="69"/>
      <c r="Q44" s="69">
        <f t="shared" si="1"/>
        <v>94.02742127339886</v>
      </c>
      <c r="R44" s="93">
        <f t="shared" si="0"/>
        <v>-5.972578726601142</v>
      </c>
      <c r="S44" s="68"/>
      <c r="T44" s="55"/>
    </row>
    <row r="45" spans="1:20" s="70" customFormat="1" ht="12.75">
      <c r="A45" s="36" t="s">
        <v>92</v>
      </c>
      <c r="B45" s="82">
        <v>54</v>
      </c>
      <c r="C45" s="18" t="s">
        <v>102</v>
      </c>
      <c r="D45" s="64"/>
      <c r="E45" s="71">
        <v>23988</v>
      </c>
      <c r="F45" s="66"/>
      <c r="G45" s="57">
        <f t="shared" si="3"/>
        <v>23988</v>
      </c>
      <c r="H45" s="78"/>
      <c r="I45" s="66">
        <v>20621</v>
      </c>
      <c r="J45" s="66"/>
      <c r="K45" s="57">
        <f t="shared" si="4"/>
        <v>44609</v>
      </c>
      <c r="L45" s="45"/>
      <c r="M45" s="45">
        <f t="shared" si="2"/>
        <v>240.1431955211025</v>
      </c>
      <c r="N45" s="83">
        <v>330</v>
      </c>
      <c r="O45" s="68">
        <v>18576</v>
      </c>
      <c r="P45" s="84"/>
      <c r="Q45" s="69">
        <f t="shared" si="1"/>
        <v>85.9638152409538</v>
      </c>
      <c r="R45" s="93">
        <f t="shared" si="0"/>
        <v>-14.036184759046193</v>
      </c>
      <c r="S45" s="68"/>
      <c r="T45" s="55"/>
    </row>
    <row r="46" spans="1:20" s="70" customFormat="1" ht="17.25" customHeight="1">
      <c r="A46" s="25" t="s">
        <v>93</v>
      </c>
      <c r="B46" s="85" t="s">
        <v>50</v>
      </c>
      <c r="C46" s="26" t="s">
        <v>3</v>
      </c>
      <c r="D46" s="86"/>
      <c r="E46" s="87">
        <v>116732</v>
      </c>
      <c r="F46" s="88"/>
      <c r="G46" s="89">
        <f t="shared" si="3"/>
        <v>116732</v>
      </c>
      <c r="H46" s="88"/>
      <c r="I46" s="88">
        <v>94064</v>
      </c>
      <c r="J46" s="88"/>
      <c r="K46" s="89">
        <f t="shared" si="4"/>
        <v>210796</v>
      </c>
      <c r="L46" s="88"/>
      <c r="M46" s="90">
        <f t="shared" si="2"/>
        <v>102.54070330247649</v>
      </c>
      <c r="N46" s="88"/>
      <c r="O46" s="92">
        <f>O21-O22-O23-O24-O25-O26-O27-O28-O29-O30-O31-O32-O33-O34-O35-O36-O37-O38-O39-O40-O41-O42-O43-O44-O45</f>
        <v>205573</v>
      </c>
      <c r="P46" s="91"/>
      <c r="Q46" s="91">
        <f t="shared" si="1"/>
        <v>80.58116026453757</v>
      </c>
      <c r="R46" s="93">
        <f t="shared" si="0"/>
        <v>-19.418839735462427</v>
      </c>
      <c r="S46" s="68"/>
      <c r="T46" s="55"/>
    </row>
    <row r="47" spans="3:11" s="27" customFormat="1" ht="15" customHeight="1">
      <c r="C47" s="28"/>
      <c r="E47" s="32"/>
      <c r="F47" s="32"/>
      <c r="G47" s="32"/>
      <c r="H47" s="32"/>
      <c r="I47" s="32"/>
      <c r="J47" s="32"/>
      <c r="K47" s="32"/>
    </row>
    <row r="48" spans="1:15" s="27" customFormat="1" ht="16.5">
      <c r="A48" s="33"/>
      <c r="C48" s="28"/>
      <c r="H48" s="124" t="s">
        <v>99</v>
      </c>
      <c r="I48" s="124"/>
      <c r="J48" s="124"/>
      <c r="K48" s="124"/>
      <c r="L48" s="124"/>
      <c r="M48" s="33"/>
      <c r="N48" s="34"/>
      <c r="O48" s="34"/>
    </row>
    <row r="49" spans="1:15" s="27" customFormat="1" ht="16.5">
      <c r="A49" s="33"/>
      <c r="C49" s="28"/>
      <c r="E49" s="37"/>
      <c r="H49" s="125" t="s">
        <v>82</v>
      </c>
      <c r="I49" s="125"/>
      <c r="J49" s="125"/>
      <c r="K49" s="125"/>
      <c r="L49" s="125"/>
      <c r="M49" s="35"/>
      <c r="N49" s="34"/>
      <c r="O49" s="34"/>
    </row>
    <row r="50" spans="1:15" s="27" customFormat="1" ht="16.5">
      <c r="A50" s="33" t="s">
        <v>9</v>
      </c>
      <c r="C50" s="124" t="s">
        <v>97</v>
      </c>
      <c r="D50" s="124"/>
      <c r="E50" s="124"/>
      <c r="F50" s="124"/>
      <c r="H50" s="125" t="s">
        <v>83</v>
      </c>
      <c r="I50" s="125"/>
      <c r="J50" s="125"/>
      <c r="K50" s="125"/>
      <c r="L50" s="125"/>
      <c r="M50" s="35"/>
      <c r="N50" s="34"/>
      <c r="O50" s="34"/>
    </row>
    <row r="51" spans="1:15" s="27" customFormat="1" ht="16.5">
      <c r="A51" s="33"/>
      <c r="C51" s="28"/>
      <c r="K51" s="34"/>
      <c r="L51" s="34"/>
      <c r="M51" s="34"/>
      <c r="N51" s="34"/>
      <c r="O51" s="34"/>
    </row>
    <row r="52" spans="1:15" s="27" customFormat="1" ht="16.5">
      <c r="A52" s="33"/>
      <c r="C52" s="28"/>
      <c r="H52" s="124" t="s">
        <v>101</v>
      </c>
      <c r="I52" s="124"/>
      <c r="J52" s="124"/>
      <c r="K52" s="124"/>
      <c r="L52" s="124"/>
      <c r="M52" s="33"/>
      <c r="N52" s="34"/>
      <c r="O52" s="34"/>
    </row>
    <row r="53" spans="1:15" s="27" customFormat="1" ht="16.5">
      <c r="A53" s="33"/>
      <c r="C53" s="28"/>
      <c r="K53" s="34"/>
      <c r="L53" s="34"/>
      <c r="M53" s="34"/>
      <c r="N53" s="34"/>
      <c r="O53" s="34"/>
    </row>
    <row r="54" spans="1:15" s="27" customFormat="1" ht="16.5">
      <c r="A54" s="33"/>
      <c r="C54" s="28"/>
      <c r="K54" s="34"/>
      <c r="L54" s="34"/>
      <c r="M54" s="34"/>
      <c r="N54" s="34"/>
      <c r="O54" s="34"/>
    </row>
    <row r="55" spans="3:15" s="27" customFormat="1" ht="16.5">
      <c r="C55" s="28"/>
      <c r="K55" s="34"/>
      <c r="L55" s="34"/>
      <c r="M55" s="34"/>
      <c r="N55" s="34"/>
      <c r="O55" s="34"/>
    </row>
    <row r="56" spans="1:15" s="27" customFormat="1" ht="16.5">
      <c r="A56" s="35" t="s">
        <v>98</v>
      </c>
      <c r="C56" s="125" t="s">
        <v>52</v>
      </c>
      <c r="D56" s="125"/>
      <c r="E56" s="125"/>
      <c r="F56" s="125"/>
      <c r="H56" s="125" t="s">
        <v>84</v>
      </c>
      <c r="I56" s="125"/>
      <c r="J56" s="125"/>
      <c r="K56" s="125"/>
      <c r="L56" s="125"/>
      <c r="M56" s="35"/>
      <c r="N56" s="34"/>
      <c r="O56" s="34"/>
    </row>
    <row r="57" s="27" customFormat="1" ht="16.5">
      <c r="C57" s="28"/>
    </row>
    <row r="58" s="27" customFormat="1" ht="16.5">
      <c r="C58" s="28"/>
    </row>
  </sheetData>
  <sheetProtection/>
  <mergeCells count="37">
    <mergeCell ref="C50:F50"/>
    <mergeCell ref="C56:F56"/>
    <mergeCell ref="H56:L56"/>
    <mergeCell ref="P10:P12"/>
    <mergeCell ref="Q10:Q12"/>
    <mergeCell ref="H48:L48"/>
    <mergeCell ref="H49:L49"/>
    <mergeCell ref="H50:L50"/>
    <mergeCell ref="H52:L52"/>
    <mergeCell ref="J10:J12"/>
    <mergeCell ref="P8:Q9"/>
    <mergeCell ref="D10:D12"/>
    <mergeCell ref="E10:E12"/>
    <mergeCell ref="F10:F12"/>
    <mergeCell ref="G10:G12"/>
    <mergeCell ref="H10:H12"/>
    <mergeCell ref="I10:I12"/>
    <mergeCell ref="M10:M12"/>
    <mergeCell ref="N10:N12"/>
    <mergeCell ref="L10:L12"/>
    <mergeCell ref="O10:O12"/>
    <mergeCell ref="A8:A12"/>
    <mergeCell ref="B8:B12"/>
    <mergeCell ref="C8:C12"/>
    <mergeCell ref="D8:E9"/>
    <mergeCell ref="F8:G9"/>
    <mergeCell ref="H8:I9"/>
    <mergeCell ref="K10:K12"/>
    <mergeCell ref="N8:O9"/>
    <mergeCell ref="J8:K9"/>
    <mergeCell ref="L8:M9"/>
    <mergeCell ref="B1:J2"/>
    <mergeCell ref="K1:L1"/>
    <mergeCell ref="K2:L2"/>
    <mergeCell ref="B3:J3"/>
    <mergeCell ref="K3:L3"/>
    <mergeCell ref="K4:L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25">
      <selection activeCell="A49" sqref="A49"/>
    </sheetView>
  </sheetViews>
  <sheetFormatPr defaultColWidth="8.72265625" defaultRowHeight="16.5"/>
  <cols>
    <col min="1" max="1" width="24.36328125" style="0" customWidth="1"/>
    <col min="2" max="2" width="4.36328125" style="0" bestFit="1" customWidth="1"/>
    <col min="3" max="3" width="7.453125" style="8" bestFit="1" customWidth="1"/>
    <col min="4" max="4" width="6.8125" style="0" customWidth="1"/>
    <col min="5" max="5" width="8.453125" style="0" customWidth="1"/>
    <col min="6" max="6" width="5.99609375" style="0" bestFit="1" customWidth="1"/>
    <col min="7" max="7" width="8.0859375" style="0" customWidth="1"/>
    <col min="8" max="8" width="6.99609375" style="0" customWidth="1"/>
    <col min="9" max="9" width="7.453125" style="0" customWidth="1"/>
    <col min="10" max="10" width="6.36328125" style="0" customWidth="1"/>
    <col min="11" max="11" width="7.90625" style="0" customWidth="1"/>
    <col min="12" max="12" width="5.8125" style="0" bestFit="1" customWidth="1"/>
    <col min="13" max="13" width="7.18359375" style="0" customWidth="1"/>
    <col min="14" max="14" width="5.8125" style="0" hidden="1" customWidth="1"/>
    <col min="15" max="15" width="7.90625" style="0" hidden="1" customWidth="1"/>
    <col min="16" max="16" width="5.36328125" style="0" hidden="1" customWidth="1"/>
    <col min="17" max="17" width="5.0859375" style="0" hidden="1" customWidth="1"/>
    <col min="18" max="18" width="5.36328125" style="0" hidden="1" customWidth="1"/>
  </cols>
  <sheetData>
    <row r="1" spans="1:13" ht="18" customHeight="1">
      <c r="A1" s="5" t="s">
        <v>15</v>
      </c>
      <c r="B1" s="99" t="s">
        <v>79</v>
      </c>
      <c r="C1" s="99"/>
      <c r="D1" s="99"/>
      <c r="E1" s="99"/>
      <c r="F1" s="99"/>
      <c r="G1" s="99"/>
      <c r="H1" s="99"/>
      <c r="I1" s="99"/>
      <c r="J1" s="99"/>
      <c r="K1" s="100" t="s">
        <v>78</v>
      </c>
      <c r="L1" s="101"/>
      <c r="M1" s="29"/>
    </row>
    <row r="2" spans="1:13" ht="18" customHeight="1">
      <c r="A2" s="6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102" t="s">
        <v>88</v>
      </c>
      <c r="L2" s="102"/>
      <c r="M2" s="30"/>
    </row>
    <row r="3" spans="1:13" ht="18" customHeight="1">
      <c r="A3" s="6" t="s">
        <v>17</v>
      </c>
      <c r="B3" s="103" t="s">
        <v>85</v>
      </c>
      <c r="C3" s="103"/>
      <c r="D3" s="103"/>
      <c r="E3" s="103"/>
      <c r="F3" s="103"/>
      <c r="G3" s="103"/>
      <c r="H3" s="103"/>
      <c r="I3" s="103"/>
      <c r="J3" s="103"/>
      <c r="K3" s="100" t="s">
        <v>86</v>
      </c>
      <c r="L3" s="101"/>
      <c r="M3" s="29"/>
    </row>
    <row r="4" spans="1:13" ht="18" customHeight="1">
      <c r="A4" s="6" t="s">
        <v>18</v>
      </c>
      <c r="B4" s="27"/>
      <c r="C4" s="28"/>
      <c r="D4" s="27"/>
      <c r="E4" s="27"/>
      <c r="F4" s="27"/>
      <c r="G4" s="27"/>
      <c r="H4" s="27"/>
      <c r="I4" s="27"/>
      <c r="J4" s="27"/>
      <c r="K4" s="104" t="s">
        <v>87</v>
      </c>
      <c r="L4" s="104"/>
      <c r="M4" s="31"/>
    </row>
    <row r="5" spans="1:10" ht="18" customHeight="1">
      <c r="A5" s="6" t="s">
        <v>19</v>
      </c>
      <c r="B5" s="27"/>
      <c r="C5" s="28"/>
      <c r="D5" s="27"/>
      <c r="E5" s="27"/>
      <c r="F5" s="27"/>
      <c r="G5" s="27"/>
      <c r="H5" s="27"/>
      <c r="I5" s="27"/>
      <c r="J5" s="27"/>
    </row>
    <row r="6" ht="18" customHeight="1">
      <c r="A6" s="6" t="s">
        <v>100</v>
      </c>
    </row>
    <row r="7" ht="22.5" customHeight="1"/>
    <row r="8" spans="1:17" s="11" customFormat="1" ht="12.75" customHeight="1">
      <c r="A8" s="105"/>
      <c r="B8" s="105" t="s">
        <v>4</v>
      </c>
      <c r="C8" s="105" t="s">
        <v>5</v>
      </c>
      <c r="D8" s="107" t="s">
        <v>89</v>
      </c>
      <c r="E8" s="108"/>
      <c r="F8" s="107" t="s">
        <v>90</v>
      </c>
      <c r="G8" s="108"/>
      <c r="H8" s="107" t="s">
        <v>91</v>
      </c>
      <c r="I8" s="108"/>
      <c r="J8" s="107" t="s">
        <v>80</v>
      </c>
      <c r="K8" s="108"/>
      <c r="L8" s="95" t="s">
        <v>81</v>
      </c>
      <c r="M8" s="96"/>
      <c r="N8" s="105" t="s">
        <v>96</v>
      </c>
      <c r="O8" s="105"/>
      <c r="P8" s="113" t="s">
        <v>95</v>
      </c>
      <c r="Q8" s="113"/>
    </row>
    <row r="9" spans="1:17" s="11" customFormat="1" ht="45.75" customHeight="1">
      <c r="A9" s="105"/>
      <c r="B9" s="105"/>
      <c r="C9" s="105"/>
      <c r="D9" s="109"/>
      <c r="E9" s="110"/>
      <c r="F9" s="109"/>
      <c r="G9" s="110"/>
      <c r="H9" s="109"/>
      <c r="I9" s="110"/>
      <c r="J9" s="109"/>
      <c r="K9" s="110"/>
      <c r="L9" s="97"/>
      <c r="M9" s="98"/>
      <c r="N9" s="105"/>
      <c r="O9" s="105"/>
      <c r="P9" s="113"/>
      <c r="Q9" s="113"/>
    </row>
    <row r="10" spans="1:17" s="11" customFormat="1" ht="12.75">
      <c r="A10" s="105"/>
      <c r="B10" s="105"/>
      <c r="C10" s="105"/>
      <c r="D10" s="114" t="s">
        <v>6</v>
      </c>
      <c r="E10" s="117" t="s">
        <v>7</v>
      </c>
      <c r="F10" s="120" t="s">
        <v>6</v>
      </c>
      <c r="G10" s="111" t="s">
        <v>7</v>
      </c>
      <c r="H10" s="121" t="s">
        <v>6</v>
      </c>
      <c r="I10" s="105" t="s">
        <v>7</v>
      </c>
      <c r="J10" s="120" t="s">
        <v>6</v>
      </c>
      <c r="K10" s="111" t="s">
        <v>94</v>
      </c>
      <c r="L10" s="120" t="s">
        <v>6</v>
      </c>
      <c r="M10" s="105" t="s">
        <v>7</v>
      </c>
      <c r="N10" s="122" t="s">
        <v>6</v>
      </c>
      <c r="O10" s="105" t="s">
        <v>94</v>
      </c>
      <c r="P10" s="122" t="s">
        <v>6</v>
      </c>
      <c r="Q10" s="105" t="s">
        <v>7</v>
      </c>
    </row>
    <row r="11" spans="1:17" s="11" customFormat="1" ht="16.5" customHeight="1">
      <c r="A11" s="106"/>
      <c r="B11" s="106"/>
      <c r="C11" s="106"/>
      <c r="D11" s="115"/>
      <c r="E11" s="118"/>
      <c r="F11" s="120"/>
      <c r="G11" s="112"/>
      <c r="H11" s="121"/>
      <c r="I11" s="106"/>
      <c r="J11" s="120"/>
      <c r="K11" s="112"/>
      <c r="L11" s="120"/>
      <c r="M11" s="106"/>
      <c r="N11" s="123"/>
      <c r="O11" s="106"/>
      <c r="P11" s="123"/>
      <c r="Q11" s="106"/>
    </row>
    <row r="12" spans="1:17" s="11" customFormat="1" ht="12.75">
      <c r="A12" s="105"/>
      <c r="B12" s="105"/>
      <c r="C12" s="105"/>
      <c r="D12" s="116"/>
      <c r="E12" s="119"/>
      <c r="F12" s="120"/>
      <c r="G12" s="111"/>
      <c r="H12" s="121"/>
      <c r="I12" s="105"/>
      <c r="J12" s="120"/>
      <c r="K12" s="111"/>
      <c r="L12" s="120"/>
      <c r="M12" s="105"/>
      <c r="N12" s="122"/>
      <c r="O12" s="105"/>
      <c r="P12" s="122"/>
      <c r="Q12" s="105"/>
    </row>
    <row r="13" spans="1:17" s="11" customFormat="1" ht="16.5" customHeight="1">
      <c r="A13" s="9" t="s">
        <v>0</v>
      </c>
      <c r="B13" s="10" t="s">
        <v>1</v>
      </c>
      <c r="C13" s="40" t="s">
        <v>2</v>
      </c>
      <c r="D13" s="38">
        <v>1</v>
      </c>
      <c r="E13" s="39">
        <v>2</v>
      </c>
      <c r="F13" s="38">
        <v>3</v>
      </c>
      <c r="G13" s="38">
        <v>4</v>
      </c>
      <c r="H13" s="38">
        <v>5</v>
      </c>
      <c r="I13" s="39">
        <v>6</v>
      </c>
      <c r="J13" s="38">
        <v>7</v>
      </c>
      <c r="K13" s="38">
        <v>8</v>
      </c>
      <c r="L13" s="38">
        <v>9</v>
      </c>
      <c r="M13" s="38"/>
      <c r="N13" s="9"/>
      <c r="O13" s="9"/>
      <c r="P13" s="12"/>
      <c r="Q13" s="12"/>
    </row>
    <row r="14" spans="1:20" s="8" customFormat="1" ht="12.75">
      <c r="A14" s="14" t="s">
        <v>51</v>
      </c>
      <c r="B14" s="41" t="s">
        <v>20</v>
      </c>
      <c r="C14" s="13" t="s">
        <v>3</v>
      </c>
      <c r="D14" s="42"/>
      <c r="E14" s="43">
        <f>E21</f>
        <v>1069477</v>
      </c>
      <c r="F14" s="43"/>
      <c r="G14" s="43">
        <f>G21</f>
        <v>1069477</v>
      </c>
      <c r="H14" s="43"/>
      <c r="I14" s="43">
        <f>I21</f>
        <v>912470</v>
      </c>
      <c r="J14" s="43"/>
      <c r="K14" s="43">
        <f>K21</f>
        <v>1981947</v>
      </c>
      <c r="L14" s="44"/>
      <c r="M14" s="94">
        <f>K14/O14*100</f>
        <v>112.5120491024341</v>
      </c>
      <c r="N14" s="46"/>
      <c r="O14" s="46">
        <f>O21</f>
        <v>1761542</v>
      </c>
      <c r="P14" s="47"/>
      <c r="Q14" s="48">
        <f>I14/E14*100</f>
        <v>85.31927287823862</v>
      </c>
      <c r="R14" s="93">
        <f>Q14-100</f>
        <v>-14.680727121761379</v>
      </c>
      <c r="S14" s="50"/>
      <c r="T14" s="51"/>
    </row>
    <row r="15" spans="1:20" s="8" customFormat="1" ht="13.5">
      <c r="A15" s="15" t="s">
        <v>10</v>
      </c>
      <c r="B15" s="52"/>
      <c r="C15" s="13"/>
      <c r="D15" s="53"/>
      <c r="E15" s="53"/>
      <c r="F15" s="53"/>
      <c r="G15" s="53"/>
      <c r="H15" s="54"/>
      <c r="I15" s="53"/>
      <c r="J15" s="53"/>
      <c r="K15" s="43"/>
      <c r="L15" s="44"/>
      <c r="M15" s="45"/>
      <c r="N15" s="54"/>
      <c r="O15" s="54"/>
      <c r="P15" s="47"/>
      <c r="Q15" s="47"/>
      <c r="R15" s="93">
        <f aca="true" t="shared" si="0" ref="R15:R46">Q15-100</f>
        <v>-100</v>
      </c>
      <c r="S15" s="49"/>
      <c r="T15" s="55"/>
    </row>
    <row r="16" spans="1:20" s="8" customFormat="1" ht="12.75">
      <c r="A16" s="16" t="s">
        <v>11</v>
      </c>
      <c r="B16" s="56" t="s">
        <v>21</v>
      </c>
      <c r="C16" s="7" t="s">
        <v>26</v>
      </c>
      <c r="D16" s="42"/>
      <c r="E16" s="57">
        <v>40872</v>
      </c>
      <c r="F16" s="58"/>
      <c r="G16" s="57">
        <f>E16</f>
        <v>40872</v>
      </c>
      <c r="H16" s="59"/>
      <c r="I16" s="57">
        <v>39562</v>
      </c>
      <c r="J16" s="58"/>
      <c r="K16" s="57">
        <f>G16+I16</f>
        <v>80434</v>
      </c>
      <c r="L16" s="44"/>
      <c r="M16" s="45">
        <f>K16/O16*100</f>
        <v>101.8474200696423</v>
      </c>
      <c r="N16" s="60"/>
      <c r="O16" s="60">
        <v>78975</v>
      </c>
      <c r="P16" s="47"/>
      <c r="Q16" s="47">
        <f aca="true" t="shared" si="1" ref="Q16:Q46">I16/E16*100</f>
        <v>96.7948717948718</v>
      </c>
      <c r="R16" s="93">
        <f t="shared" si="0"/>
        <v>-3.2051282051282044</v>
      </c>
      <c r="S16" s="49"/>
      <c r="T16" s="55"/>
    </row>
    <row r="17" spans="1:20" s="8" customFormat="1" ht="12.75">
      <c r="A17" s="16" t="s">
        <v>12</v>
      </c>
      <c r="B17" s="56" t="s">
        <v>22</v>
      </c>
      <c r="C17" s="7" t="s">
        <v>26</v>
      </c>
      <c r="D17" s="42"/>
      <c r="E17" s="57"/>
      <c r="F17" s="58"/>
      <c r="G17" s="57"/>
      <c r="H17" s="42"/>
      <c r="I17" s="57"/>
      <c r="J17" s="58"/>
      <c r="K17" s="57"/>
      <c r="L17" s="44"/>
      <c r="M17" s="45"/>
      <c r="N17" s="60"/>
      <c r="O17" s="60"/>
      <c r="P17" s="47"/>
      <c r="Q17" s="47"/>
      <c r="R17" s="93">
        <f t="shared" si="0"/>
        <v>-100</v>
      </c>
      <c r="S17" s="49"/>
      <c r="T17" s="55"/>
    </row>
    <row r="18" spans="1:20" s="8" customFormat="1" ht="12.75">
      <c r="A18" s="16" t="s">
        <v>13</v>
      </c>
      <c r="B18" s="56" t="s">
        <v>23</v>
      </c>
      <c r="C18" s="7" t="s">
        <v>26</v>
      </c>
      <c r="D18" s="42"/>
      <c r="E18" s="57"/>
      <c r="F18" s="58"/>
      <c r="G18" s="57"/>
      <c r="H18" s="42"/>
      <c r="I18" s="57"/>
      <c r="J18" s="58"/>
      <c r="K18" s="57"/>
      <c r="L18" s="44"/>
      <c r="M18" s="45"/>
      <c r="N18" s="60"/>
      <c r="O18" s="60"/>
      <c r="P18" s="47"/>
      <c r="Q18" s="47"/>
      <c r="R18" s="93">
        <f t="shared" si="0"/>
        <v>-100</v>
      </c>
      <c r="S18" s="49"/>
      <c r="T18" s="55"/>
    </row>
    <row r="19" spans="1:20" s="8" customFormat="1" ht="12.75">
      <c r="A19" s="16" t="s">
        <v>53</v>
      </c>
      <c r="B19" s="56" t="s">
        <v>24</v>
      </c>
      <c r="C19" s="7" t="s">
        <v>26</v>
      </c>
      <c r="D19" s="42"/>
      <c r="E19" s="57">
        <f>E14-E16-E20</f>
        <v>135431</v>
      </c>
      <c r="F19" s="57"/>
      <c r="G19" s="57">
        <f>G14-G16-G20</f>
        <v>135431</v>
      </c>
      <c r="H19" s="57"/>
      <c r="I19" s="57">
        <f>I14-I16-I20</f>
        <v>103439</v>
      </c>
      <c r="J19" s="57"/>
      <c r="K19" s="57">
        <f>K14-K16-K20</f>
        <v>238870</v>
      </c>
      <c r="L19" s="44"/>
      <c r="M19" s="45">
        <f aca="true" t="shared" si="2" ref="M19:M46">K19/O19*100</f>
        <v>112.26623929012882</v>
      </c>
      <c r="N19" s="60"/>
      <c r="O19" s="57">
        <f>O14-O16-O20</f>
        <v>212771</v>
      </c>
      <c r="P19" s="47"/>
      <c r="Q19" s="47">
        <f>I19/E19*100</f>
        <v>76.3776387976165</v>
      </c>
      <c r="R19" s="93">
        <f t="shared" si="0"/>
        <v>-23.6223612023835</v>
      </c>
      <c r="S19" s="49"/>
      <c r="T19" s="55"/>
    </row>
    <row r="20" spans="1:20" s="8" customFormat="1" ht="12.75">
      <c r="A20" s="16" t="s">
        <v>54</v>
      </c>
      <c r="B20" s="56" t="s">
        <v>25</v>
      </c>
      <c r="C20" s="7" t="s">
        <v>26</v>
      </c>
      <c r="D20" s="42"/>
      <c r="E20" s="57">
        <v>893174</v>
      </c>
      <c r="F20" s="58"/>
      <c r="G20" s="57">
        <f aca="true" t="shared" si="3" ref="G20:G46">E20</f>
        <v>893174</v>
      </c>
      <c r="H20" s="42"/>
      <c r="I20" s="57">
        <v>769469</v>
      </c>
      <c r="J20" s="58"/>
      <c r="K20" s="57">
        <f>G20+I20</f>
        <v>1662643</v>
      </c>
      <c r="L20" s="44"/>
      <c r="M20" s="45">
        <f t="shared" si="2"/>
        <v>113.12066436430635</v>
      </c>
      <c r="N20" s="60"/>
      <c r="O20" s="60">
        <v>1469796</v>
      </c>
      <c r="P20" s="47"/>
      <c r="Q20" s="48">
        <f t="shared" si="1"/>
        <v>86.14995510393271</v>
      </c>
      <c r="R20" s="93">
        <f t="shared" si="0"/>
        <v>-13.850044896067288</v>
      </c>
      <c r="S20" s="49"/>
      <c r="T20" s="55"/>
    </row>
    <row r="21" spans="1:20" s="8" customFormat="1" ht="16.5" customHeight="1">
      <c r="A21" s="15" t="s">
        <v>14</v>
      </c>
      <c r="B21" s="61"/>
      <c r="C21" s="13"/>
      <c r="D21" s="54"/>
      <c r="E21" s="43">
        <f>SUM(E22:E46)</f>
        <v>1069477</v>
      </c>
      <c r="F21" s="43"/>
      <c r="G21" s="43">
        <f>SUM(G22:G46)</f>
        <v>1069477</v>
      </c>
      <c r="H21" s="43"/>
      <c r="I21" s="43">
        <f>SUM(I22:I46)</f>
        <v>912470</v>
      </c>
      <c r="J21" s="43"/>
      <c r="K21" s="43">
        <f>G21+I21</f>
        <v>1981947</v>
      </c>
      <c r="L21" s="44"/>
      <c r="M21" s="94">
        <f t="shared" si="2"/>
        <v>112.5120491024341</v>
      </c>
      <c r="N21" s="54">
        <v>416609</v>
      </c>
      <c r="O21" s="54">
        <v>1761542</v>
      </c>
      <c r="P21" s="47"/>
      <c r="Q21" s="62">
        <f t="shared" si="1"/>
        <v>85.31927287823862</v>
      </c>
      <c r="R21" s="93">
        <f t="shared" si="0"/>
        <v>-14.680727121761379</v>
      </c>
      <c r="S21" s="50"/>
      <c r="T21" s="51"/>
    </row>
    <row r="22" spans="1:20" s="70" customFormat="1" ht="15" customHeight="1">
      <c r="A22" s="21" t="s">
        <v>76</v>
      </c>
      <c r="B22" s="63" t="s">
        <v>48</v>
      </c>
      <c r="C22" s="18" t="s">
        <v>3</v>
      </c>
      <c r="D22" s="64"/>
      <c r="E22" s="65">
        <v>118897</v>
      </c>
      <c r="F22" s="66"/>
      <c r="G22" s="57">
        <v>118897</v>
      </c>
      <c r="H22" s="66"/>
      <c r="I22" s="66">
        <v>93526</v>
      </c>
      <c r="J22" s="66"/>
      <c r="K22" s="57">
        <v>212423</v>
      </c>
      <c r="L22" s="44"/>
      <c r="M22" s="45">
        <v>125.51806047140992</v>
      </c>
      <c r="N22" s="67">
        <v>377975</v>
      </c>
      <c r="O22" s="68">
        <v>100800</v>
      </c>
      <c r="P22" s="69" t="e">
        <f>H22/D22*100</f>
        <v>#DIV/0!</v>
      </c>
      <c r="Q22" s="69">
        <f t="shared" si="1"/>
        <v>78.66136235565237</v>
      </c>
      <c r="R22" s="93">
        <f t="shared" si="0"/>
        <v>-21.338637644347628</v>
      </c>
      <c r="S22" s="68"/>
      <c r="T22" s="55"/>
    </row>
    <row r="23" spans="1:20" s="70" customFormat="1" ht="12.75">
      <c r="A23" s="21" t="s">
        <v>93</v>
      </c>
      <c r="B23" s="63" t="s">
        <v>50</v>
      </c>
      <c r="C23" s="18" t="s">
        <v>3</v>
      </c>
      <c r="D23" s="64"/>
      <c r="E23" s="71">
        <v>116732</v>
      </c>
      <c r="F23" s="66"/>
      <c r="G23" s="57">
        <v>116732</v>
      </c>
      <c r="H23" s="66"/>
      <c r="I23" s="66">
        <v>94064</v>
      </c>
      <c r="J23" s="66"/>
      <c r="K23" s="57">
        <v>210796</v>
      </c>
      <c r="L23" s="66"/>
      <c r="M23" s="45">
        <v>102.54070330247649</v>
      </c>
      <c r="N23" s="67"/>
      <c r="O23" s="68">
        <v>98471</v>
      </c>
      <c r="P23" s="69"/>
      <c r="Q23" s="69">
        <f t="shared" si="1"/>
        <v>80.58116026453757</v>
      </c>
      <c r="R23" s="93">
        <f t="shared" si="0"/>
        <v>-19.418839735462427</v>
      </c>
      <c r="S23" s="68"/>
      <c r="T23" s="55"/>
    </row>
    <row r="24" spans="1:20" s="77" customFormat="1" ht="12.75">
      <c r="A24" s="21" t="s">
        <v>72</v>
      </c>
      <c r="B24" s="63" t="s">
        <v>44</v>
      </c>
      <c r="C24" s="18" t="s">
        <v>3</v>
      </c>
      <c r="D24" s="64"/>
      <c r="E24" s="71">
        <v>89337</v>
      </c>
      <c r="F24" s="66"/>
      <c r="G24" s="57">
        <v>89337</v>
      </c>
      <c r="H24" s="78"/>
      <c r="I24" s="66">
        <v>80592</v>
      </c>
      <c r="J24" s="66"/>
      <c r="K24" s="57">
        <v>169929</v>
      </c>
      <c r="L24" s="44"/>
      <c r="M24" s="45">
        <v>127.23045822102425</v>
      </c>
      <c r="N24" s="74"/>
      <c r="O24" s="75">
        <v>11655</v>
      </c>
      <c r="P24" s="76"/>
      <c r="Q24" s="76">
        <f t="shared" si="1"/>
        <v>90.21122267369623</v>
      </c>
      <c r="R24" s="93">
        <f t="shared" si="0"/>
        <v>-9.788777326303773</v>
      </c>
      <c r="S24" s="75"/>
      <c r="T24" s="55"/>
    </row>
    <row r="25" spans="1:20" s="70" customFormat="1" ht="12.75">
      <c r="A25" s="17" t="s">
        <v>64</v>
      </c>
      <c r="B25" s="63" t="s">
        <v>36</v>
      </c>
      <c r="C25" s="18" t="s">
        <v>3</v>
      </c>
      <c r="D25" s="64"/>
      <c r="E25" s="71">
        <v>84398</v>
      </c>
      <c r="F25" s="66"/>
      <c r="G25" s="57">
        <v>84398</v>
      </c>
      <c r="H25" s="66"/>
      <c r="I25" s="66">
        <v>67718</v>
      </c>
      <c r="J25" s="66"/>
      <c r="K25" s="57">
        <v>152116</v>
      </c>
      <c r="L25" s="44"/>
      <c r="M25" s="45">
        <v>88.71962066290673</v>
      </c>
      <c r="N25" s="67"/>
      <c r="O25" s="68">
        <v>20570</v>
      </c>
      <c r="P25" s="69"/>
      <c r="Q25" s="69">
        <f t="shared" si="1"/>
        <v>80.236498495225</v>
      </c>
      <c r="R25" s="93">
        <f t="shared" si="0"/>
        <v>-19.763501504774993</v>
      </c>
      <c r="S25" s="68"/>
      <c r="T25" s="55"/>
    </row>
    <row r="26" spans="1:20" s="70" customFormat="1" ht="12.75">
      <c r="A26" s="21" t="s">
        <v>70</v>
      </c>
      <c r="B26" s="63" t="s">
        <v>42</v>
      </c>
      <c r="C26" s="18" t="s">
        <v>3</v>
      </c>
      <c r="D26" s="64"/>
      <c r="E26" s="71">
        <v>76059</v>
      </c>
      <c r="F26" s="66"/>
      <c r="G26" s="57">
        <v>76059</v>
      </c>
      <c r="H26" s="78"/>
      <c r="I26" s="66">
        <v>58623</v>
      </c>
      <c r="J26" s="66"/>
      <c r="K26" s="57">
        <v>134682</v>
      </c>
      <c r="L26" s="44"/>
      <c r="M26" s="45">
        <v>121.82793461841142</v>
      </c>
      <c r="N26" s="67"/>
      <c r="O26" s="68">
        <v>122060</v>
      </c>
      <c r="P26" s="69"/>
      <c r="Q26" s="69">
        <f t="shared" si="1"/>
        <v>77.0756912396955</v>
      </c>
      <c r="R26" s="93">
        <f t="shared" si="0"/>
        <v>-22.9243087603045</v>
      </c>
      <c r="S26" s="68"/>
      <c r="T26" s="55"/>
    </row>
    <row r="27" spans="1:20" s="70" customFormat="1" ht="12.75">
      <c r="A27" s="21" t="s">
        <v>74</v>
      </c>
      <c r="B27" s="63" t="s">
        <v>46</v>
      </c>
      <c r="C27" s="18" t="s">
        <v>3</v>
      </c>
      <c r="D27" s="64"/>
      <c r="E27" s="65">
        <v>64298</v>
      </c>
      <c r="F27" s="66"/>
      <c r="G27" s="57">
        <v>64298</v>
      </c>
      <c r="H27" s="78"/>
      <c r="I27" s="66">
        <v>59965</v>
      </c>
      <c r="J27" s="66"/>
      <c r="K27" s="57">
        <v>124263</v>
      </c>
      <c r="L27" s="44"/>
      <c r="M27" s="45">
        <v>120.91604390471741</v>
      </c>
      <c r="N27" s="67"/>
      <c r="O27" s="68">
        <v>64381</v>
      </c>
      <c r="P27" s="69"/>
      <c r="Q27" s="69">
        <f t="shared" si="1"/>
        <v>93.26106566300663</v>
      </c>
      <c r="R27" s="93">
        <f t="shared" si="0"/>
        <v>-6.738934336993367</v>
      </c>
      <c r="S27" s="68"/>
      <c r="T27" s="55"/>
    </row>
    <row r="28" spans="1:20" s="70" customFormat="1" ht="12.75">
      <c r="A28" s="17" t="s">
        <v>55</v>
      </c>
      <c r="B28" s="63" t="s">
        <v>27</v>
      </c>
      <c r="C28" s="18" t="s">
        <v>8</v>
      </c>
      <c r="D28" s="64">
        <v>281435</v>
      </c>
      <c r="E28" s="65">
        <v>66600</v>
      </c>
      <c r="F28" s="66">
        <v>281435</v>
      </c>
      <c r="G28" s="57">
        <v>66600</v>
      </c>
      <c r="H28" s="66">
        <v>265152</v>
      </c>
      <c r="I28" s="66">
        <v>56042</v>
      </c>
      <c r="J28" s="66">
        <v>546587</v>
      </c>
      <c r="K28" s="57">
        <v>122642</v>
      </c>
      <c r="L28" s="45">
        <v>144.609299556849</v>
      </c>
      <c r="M28" s="45">
        <v>121.66865079365078</v>
      </c>
      <c r="N28" s="67"/>
      <c r="O28" s="68">
        <v>5678</v>
      </c>
      <c r="P28" s="69"/>
      <c r="Q28" s="69">
        <f t="shared" si="1"/>
        <v>84.14714714714715</v>
      </c>
      <c r="R28" s="93">
        <f t="shared" si="0"/>
        <v>-15.852852852852848</v>
      </c>
      <c r="S28" s="68"/>
      <c r="T28" s="55"/>
    </row>
    <row r="29" spans="1:20" s="70" customFormat="1" ht="12.75">
      <c r="A29" s="17" t="s">
        <v>59</v>
      </c>
      <c r="B29" s="63" t="s">
        <v>31</v>
      </c>
      <c r="C29" s="18" t="s">
        <v>3</v>
      </c>
      <c r="D29" s="64"/>
      <c r="E29" s="71">
        <v>64548</v>
      </c>
      <c r="F29" s="66"/>
      <c r="G29" s="57">
        <v>64548</v>
      </c>
      <c r="H29" s="66"/>
      <c r="I29" s="66">
        <v>55815</v>
      </c>
      <c r="J29" s="66"/>
      <c r="K29" s="57">
        <v>120363</v>
      </c>
      <c r="L29" s="44"/>
      <c r="M29" s="45">
        <v>98.60970014746846</v>
      </c>
      <c r="N29" s="67">
        <v>38634</v>
      </c>
      <c r="O29" s="68">
        <v>9477</v>
      </c>
      <c r="P29" s="69" t="e">
        <f>H29/D29*100</f>
        <v>#DIV/0!</v>
      </c>
      <c r="Q29" s="69">
        <f t="shared" si="1"/>
        <v>86.47053355642312</v>
      </c>
      <c r="R29" s="93">
        <f t="shared" si="0"/>
        <v>-13.52946644357688</v>
      </c>
      <c r="S29" s="68"/>
      <c r="T29" s="55"/>
    </row>
    <row r="30" spans="1:20" s="70" customFormat="1" ht="12.75">
      <c r="A30" s="22" t="s">
        <v>71</v>
      </c>
      <c r="B30" s="63" t="s">
        <v>43</v>
      </c>
      <c r="C30" s="18" t="s">
        <v>3</v>
      </c>
      <c r="D30" s="64"/>
      <c r="E30" s="65">
        <v>56422</v>
      </c>
      <c r="F30" s="66"/>
      <c r="G30" s="57">
        <v>56422</v>
      </c>
      <c r="H30" s="78"/>
      <c r="I30" s="66">
        <v>50128</v>
      </c>
      <c r="J30" s="66"/>
      <c r="K30" s="57">
        <v>106550</v>
      </c>
      <c r="L30" s="44"/>
      <c r="M30" s="45">
        <v>149.58584865927278</v>
      </c>
      <c r="N30" s="67"/>
      <c r="O30" s="68">
        <v>38691</v>
      </c>
      <c r="P30" s="69"/>
      <c r="Q30" s="69">
        <f t="shared" si="1"/>
        <v>88.84477686009004</v>
      </c>
      <c r="R30" s="93">
        <f t="shared" si="0"/>
        <v>-11.155223139909964</v>
      </c>
      <c r="S30" s="68"/>
      <c r="T30" s="55"/>
    </row>
    <row r="31" spans="1:20" s="70" customFormat="1" ht="12.75">
      <c r="A31" s="17" t="s">
        <v>56</v>
      </c>
      <c r="B31" s="63" t="s">
        <v>28</v>
      </c>
      <c r="C31" s="18" t="s">
        <v>3</v>
      </c>
      <c r="D31" s="64"/>
      <c r="E31" s="71">
        <v>42574</v>
      </c>
      <c r="F31" s="66"/>
      <c r="G31" s="57">
        <v>42574</v>
      </c>
      <c r="H31" s="66"/>
      <c r="I31" s="66">
        <v>38916</v>
      </c>
      <c r="J31" s="66"/>
      <c r="K31" s="57">
        <v>81490</v>
      </c>
      <c r="L31" s="44"/>
      <c r="M31" s="45">
        <v>82.75532898010582</v>
      </c>
      <c r="N31" s="67"/>
      <c r="O31" s="68">
        <v>171457</v>
      </c>
      <c r="P31" s="69"/>
      <c r="Q31" s="69">
        <f t="shared" si="1"/>
        <v>91.40790153614883</v>
      </c>
      <c r="R31" s="93">
        <f t="shared" si="0"/>
        <v>-8.592098463851173</v>
      </c>
      <c r="S31" s="68"/>
      <c r="T31" s="55"/>
    </row>
    <row r="32" spans="1:20" s="70" customFormat="1" ht="12.75">
      <c r="A32" s="17" t="s">
        <v>60</v>
      </c>
      <c r="B32" s="63" t="s">
        <v>32</v>
      </c>
      <c r="C32" s="18" t="s">
        <v>3</v>
      </c>
      <c r="D32" s="64"/>
      <c r="E32" s="71">
        <v>40726</v>
      </c>
      <c r="F32" s="66"/>
      <c r="G32" s="57">
        <v>40726</v>
      </c>
      <c r="H32" s="66"/>
      <c r="I32" s="66">
        <v>38215</v>
      </c>
      <c r="J32" s="66"/>
      <c r="K32" s="57">
        <v>78941</v>
      </c>
      <c r="L32" s="44"/>
      <c r="M32" s="45">
        <v>122.6153678880415</v>
      </c>
      <c r="N32" s="67"/>
      <c r="O32" s="68">
        <v>29643</v>
      </c>
      <c r="P32" s="69"/>
      <c r="Q32" s="69">
        <f t="shared" si="1"/>
        <v>93.83440553945881</v>
      </c>
      <c r="R32" s="93">
        <f t="shared" si="0"/>
        <v>-6.165594460541186</v>
      </c>
      <c r="S32" s="68"/>
      <c r="T32" s="55"/>
    </row>
    <row r="33" spans="1:20" s="70" customFormat="1" ht="12.75">
      <c r="A33" s="21" t="s">
        <v>69</v>
      </c>
      <c r="B33" s="63" t="s">
        <v>41</v>
      </c>
      <c r="C33" s="18" t="s">
        <v>3</v>
      </c>
      <c r="D33" s="64"/>
      <c r="E33" s="71">
        <v>37265</v>
      </c>
      <c r="F33" s="66"/>
      <c r="G33" s="57">
        <v>37265</v>
      </c>
      <c r="H33" s="78"/>
      <c r="I33" s="66">
        <v>35363</v>
      </c>
      <c r="J33" s="66"/>
      <c r="K33" s="57">
        <v>72628</v>
      </c>
      <c r="L33" s="44"/>
      <c r="M33" s="45">
        <v>108.00023792529146</v>
      </c>
      <c r="N33" s="67"/>
      <c r="O33" s="68">
        <v>25387</v>
      </c>
      <c r="P33" s="69"/>
      <c r="Q33" s="69">
        <f t="shared" si="1"/>
        <v>94.8960150275057</v>
      </c>
      <c r="R33" s="93">
        <f t="shared" si="0"/>
        <v>-5.1039849724943025</v>
      </c>
      <c r="S33" s="68"/>
      <c r="T33" s="55"/>
    </row>
    <row r="34" spans="1:20" s="70" customFormat="1" ht="25.5">
      <c r="A34" s="23" t="s">
        <v>75</v>
      </c>
      <c r="B34" s="63" t="s">
        <v>47</v>
      </c>
      <c r="C34" s="24" t="s">
        <v>3</v>
      </c>
      <c r="D34" s="64"/>
      <c r="E34" s="65">
        <v>34863</v>
      </c>
      <c r="F34" s="79"/>
      <c r="G34" s="57">
        <v>34863</v>
      </c>
      <c r="H34" s="80"/>
      <c r="I34" s="66">
        <v>28157</v>
      </c>
      <c r="J34" s="66"/>
      <c r="K34" s="57">
        <v>63020</v>
      </c>
      <c r="L34" s="44"/>
      <c r="M34" s="45">
        <v>145.82899456207335</v>
      </c>
      <c r="N34" s="67"/>
      <c r="O34" s="68">
        <v>17515</v>
      </c>
      <c r="P34" s="69"/>
      <c r="Q34" s="69">
        <f t="shared" si="1"/>
        <v>80.76470756962969</v>
      </c>
      <c r="R34" s="93">
        <f t="shared" si="0"/>
        <v>-19.235292430370308</v>
      </c>
      <c r="S34" s="68"/>
      <c r="T34" s="55"/>
    </row>
    <row r="35" spans="1:20" s="70" customFormat="1" ht="12.75">
      <c r="A35" s="22" t="s">
        <v>68</v>
      </c>
      <c r="B35" s="63" t="s">
        <v>40</v>
      </c>
      <c r="C35" s="18" t="s">
        <v>3</v>
      </c>
      <c r="D35" s="64"/>
      <c r="E35" s="65">
        <v>31301</v>
      </c>
      <c r="F35" s="66"/>
      <c r="G35" s="57">
        <v>31301</v>
      </c>
      <c r="H35" s="78"/>
      <c r="I35" s="66">
        <v>24610</v>
      </c>
      <c r="J35" s="66"/>
      <c r="K35" s="57">
        <v>55911</v>
      </c>
      <c r="L35" s="44"/>
      <c r="M35" s="45">
        <v>78.6393428788433</v>
      </c>
      <c r="N35" s="67"/>
      <c r="O35" s="68">
        <v>71098</v>
      </c>
      <c r="P35" s="69"/>
      <c r="Q35" s="69">
        <f t="shared" si="1"/>
        <v>78.62368614421264</v>
      </c>
      <c r="R35" s="93">
        <f t="shared" si="0"/>
        <v>-21.37631385578736</v>
      </c>
      <c r="S35" s="68"/>
      <c r="T35" s="55"/>
    </row>
    <row r="36" spans="1:20" s="70" customFormat="1" ht="12.75">
      <c r="A36" s="21" t="s">
        <v>92</v>
      </c>
      <c r="B36" s="63">
        <v>54</v>
      </c>
      <c r="C36" s="18" t="s">
        <v>102</v>
      </c>
      <c r="D36" s="64"/>
      <c r="E36" s="71">
        <v>23988</v>
      </c>
      <c r="F36" s="66"/>
      <c r="G36" s="57">
        <v>23988</v>
      </c>
      <c r="H36" s="78"/>
      <c r="I36" s="66">
        <v>20621</v>
      </c>
      <c r="J36" s="66"/>
      <c r="K36" s="57">
        <v>44609</v>
      </c>
      <c r="L36" s="45"/>
      <c r="M36" s="45">
        <v>240.1431955211025</v>
      </c>
      <c r="N36" s="67"/>
      <c r="O36" s="68">
        <v>67248</v>
      </c>
      <c r="P36" s="69"/>
      <c r="Q36" s="69">
        <f t="shared" si="1"/>
        <v>85.9638152409538</v>
      </c>
      <c r="R36" s="93">
        <f t="shared" si="0"/>
        <v>-14.036184759046193</v>
      </c>
      <c r="S36" s="68"/>
      <c r="T36" s="55"/>
    </row>
    <row r="37" spans="1:20" s="70" customFormat="1" ht="12.75">
      <c r="A37" s="21" t="s">
        <v>73</v>
      </c>
      <c r="B37" s="63" t="s">
        <v>45</v>
      </c>
      <c r="C37" s="18" t="s">
        <v>3</v>
      </c>
      <c r="D37" s="64"/>
      <c r="E37" s="65">
        <v>21246</v>
      </c>
      <c r="F37" s="66"/>
      <c r="G37" s="57">
        <v>21246</v>
      </c>
      <c r="H37" s="78"/>
      <c r="I37" s="66">
        <v>18201</v>
      </c>
      <c r="J37" s="66"/>
      <c r="K37" s="57">
        <v>39447</v>
      </c>
      <c r="L37" s="44"/>
      <c r="M37" s="45">
        <v>195.14692787177205</v>
      </c>
      <c r="N37" s="67"/>
      <c r="O37" s="68">
        <v>110551</v>
      </c>
      <c r="P37" s="69"/>
      <c r="Q37" s="69">
        <f t="shared" si="1"/>
        <v>85.66789042643322</v>
      </c>
      <c r="R37" s="93">
        <f t="shared" si="0"/>
        <v>-14.332109573566783</v>
      </c>
      <c r="S37" s="68"/>
      <c r="T37" s="55"/>
    </row>
    <row r="38" spans="1:20" s="70" customFormat="1" ht="12.75">
      <c r="A38" s="17" t="s">
        <v>66</v>
      </c>
      <c r="B38" s="63" t="s">
        <v>38</v>
      </c>
      <c r="C38" s="18" t="s">
        <v>3</v>
      </c>
      <c r="D38" s="64"/>
      <c r="E38" s="71">
        <v>17941</v>
      </c>
      <c r="F38" s="66"/>
      <c r="G38" s="57">
        <v>17941</v>
      </c>
      <c r="H38" s="66"/>
      <c r="I38" s="66">
        <v>17279</v>
      </c>
      <c r="J38" s="66"/>
      <c r="K38" s="57">
        <v>35220</v>
      </c>
      <c r="L38" s="44"/>
      <c r="M38" s="45">
        <v>138.7324221058022</v>
      </c>
      <c r="N38" s="67"/>
      <c r="O38" s="68">
        <v>71230</v>
      </c>
      <c r="P38" s="69"/>
      <c r="Q38" s="69">
        <f t="shared" si="1"/>
        <v>96.31012764059975</v>
      </c>
      <c r="R38" s="93">
        <f t="shared" si="0"/>
        <v>-3.6898723594002547</v>
      </c>
      <c r="S38" s="68"/>
      <c r="T38" s="55"/>
    </row>
    <row r="39" spans="1:20" s="70" customFormat="1" ht="12.75">
      <c r="A39" s="17" t="s">
        <v>63</v>
      </c>
      <c r="B39" s="63" t="s">
        <v>35</v>
      </c>
      <c r="C39" s="18" t="s">
        <v>3</v>
      </c>
      <c r="D39" s="64"/>
      <c r="E39" s="71">
        <v>17857</v>
      </c>
      <c r="F39" s="66"/>
      <c r="G39" s="57">
        <v>17857</v>
      </c>
      <c r="H39" s="66"/>
      <c r="I39" s="66">
        <v>17225</v>
      </c>
      <c r="J39" s="66"/>
      <c r="K39" s="57">
        <v>35082</v>
      </c>
      <c r="L39" s="44"/>
      <c r="M39" s="45">
        <v>90.67224936031634</v>
      </c>
      <c r="N39" s="67"/>
      <c r="O39" s="68">
        <v>133560</v>
      </c>
      <c r="P39" s="69"/>
      <c r="Q39" s="69">
        <f t="shared" si="1"/>
        <v>96.46077168617349</v>
      </c>
      <c r="R39" s="93">
        <f t="shared" si="0"/>
        <v>-3.539228313826513</v>
      </c>
      <c r="S39" s="68"/>
      <c r="T39" s="55"/>
    </row>
    <row r="40" spans="1:20" s="70" customFormat="1" ht="12.75">
      <c r="A40" s="17" t="s">
        <v>65</v>
      </c>
      <c r="B40" s="63" t="s">
        <v>37</v>
      </c>
      <c r="C40" s="18" t="s">
        <v>3</v>
      </c>
      <c r="D40" s="64"/>
      <c r="E40" s="71">
        <v>18433</v>
      </c>
      <c r="F40" s="66"/>
      <c r="G40" s="57">
        <v>18433</v>
      </c>
      <c r="H40" s="66"/>
      <c r="I40" s="66">
        <v>14894</v>
      </c>
      <c r="J40" s="66"/>
      <c r="K40" s="57">
        <v>33327</v>
      </c>
      <c r="L40" s="44"/>
      <c r="M40" s="45">
        <v>112.42789191377392</v>
      </c>
      <c r="N40" s="67"/>
      <c r="O40" s="68">
        <v>20214</v>
      </c>
      <c r="P40" s="69"/>
      <c r="Q40" s="69">
        <f t="shared" si="1"/>
        <v>80.80073780719363</v>
      </c>
      <c r="R40" s="93">
        <f t="shared" si="0"/>
        <v>-19.199262192806373</v>
      </c>
      <c r="S40" s="68"/>
      <c r="T40" s="55"/>
    </row>
    <row r="41" spans="1:20" s="70" customFormat="1" ht="15.75" customHeight="1">
      <c r="A41" s="21" t="s">
        <v>77</v>
      </c>
      <c r="B41" s="63" t="s">
        <v>49</v>
      </c>
      <c r="C41" s="18" t="s">
        <v>3</v>
      </c>
      <c r="D41" s="64"/>
      <c r="E41" s="71">
        <v>15973</v>
      </c>
      <c r="F41" s="66"/>
      <c r="G41" s="57">
        <v>15973</v>
      </c>
      <c r="H41" s="78"/>
      <c r="I41" s="66">
        <v>15019</v>
      </c>
      <c r="J41" s="66"/>
      <c r="K41" s="57">
        <v>30992</v>
      </c>
      <c r="L41" s="44"/>
      <c r="M41" s="45">
        <v>95.39815926370548</v>
      </c>
      <c r="N41" s="67"/>
      <c r="O41" s="68">
        <v>102768</v>
      </c>
      <c r="P41" s="69"/>
      <c r="Q41" s="69">
        <f t="shared" si="1"/>
        <v>94.02742127339886</v>
      </c>
      <c r="R41" s="93">
        <f t="shared" si="0"/>
        <v>-5.972578726601142</v>
      </c>
      <c r="S41" s="68"/>
      <c r="T41" s="55"/>
    </row>
    <row r="42" spans="1:20" s="70" customFormat="1" ht="30" customHeight="1">
      <c r="A42" s="21" t="s">
        <v>67</v>
      </c>
      <c r="B42" s="63" t="s">
        <v>39</v>
      </c>
      <c r="C42" s="18" t="s">
        <v>3</v>
      </c>
      <c r="D42" s="64"/>
      <c r="E42" s="71">
        <v>11678</v>
      </c>
      <c r="F42" s="66"/>
      <c r="G42" s="57">
        <v>11678</v>
      </c>
      <c r="H42" s="78"/>
      <c r="I42" s="66">
        <v>10256</v>
      </c>
      <c r="J42" s="66"/>
      <c r="K42" s="57">
        <v>21934</v>
      </c>
      <c r="L42" s="44"/>
      <c r="M42" s="45">
        <v>125.22980302597773</v>
      </c>
      <c r="N42" s="81"/>
      <c r="O42" s="68">
        <v>43215</v>
      </c>
      <c r="P42" s="69"/>
      <c r="Q42" s="69">
        <f t="shared" si="1"/>
        <v>87.82325740709027</v>
      </c>
      <c r="R42" s="93">
        <f t="shared" si="0"/>
        <v>-12.176742592909733</v>
      </c>
      <c r="S42" s="68"/>
      <c r="T42" s="55"/>
    </row>
    <row r="43" spans="1:20" s="70" customFormat="1" ht="12.75">
      <c r="A43" s="17" t="s">
        <v>58</v>
      </c>
      <c r="B43" s="63" t="s">
        <v>30</v>
      </c>
      <c r="C43" s="18" t="s">
        <v>3</v>
      </c>
      <c r="D43" s="64"/>
      <c r="E43" s="65">
        <v>8335</v>
      </c>
      <c r="F43" s="66"/>
      <c r="G43" s="57">
        <v>8335</v>
      </c>
      <c r="H43" s="66"/>
      <c r="I43" s="66">
        <v>7952</v>
      </c>
      <c r="J43" s="66"/>
      <c r="K43" s="57">
        <v>16287</v>
      </c>
      <c r="L43" s="44"/>
      <c r="M43" s="45">
        <v>79.17841516771999</v>
      </c>
      <c r="N43" s="67"/>
      <c r="O43" s="68">
        <v>169237</v>
      </c>
      <c r="P43" s="69"/>
      <c r="Q43" s="69">
        <f t="shared" si="1"/>
        <v>95.40491901619677</v>
      </c>
      <c r="R43" s="93">
        <f t="shared" si="0"/>
        <v>-4.5950809838032285</v>
      </c>
      <c r="S43" s="68"/>
      <c r="T43" s="55"/>
    </row>
    <row r="44" spans="1:20" s="70" customFormat="1" ht="12.75">
      <c r="A44" s="17" t="s">
        <v>61</v>
      </c>
      <c r="B44" s="63" t="s">
        <v>33</v>
      </c>
      <c r="C44" s="18" t="s">
        <v>3</v>
      </c>
      <c r="D44" s="64"/>
      <c r="E44" s="65">
        <v>6225</v>
      </c>
      <c r="F44" s="66"/>
      <c r="G44" s="57">
        <v>6225</v>
      </c>
      <c r="H44" s="66"/>
      <c r="I44" s="66">
        <v>5813</v>
      </c>
      <c r="J44" s="66"/>
      <c r="K44" s="57">
        <v>12038</v>
      </c>
      <c r="L44" s="44"/>
      <c r="M44" s="45">
        <v>212.0112715744981</v>
      </c>
      <c r="N44" s="67"/>
      <c r="O44" s="68">
        <v>32487</v>
      </c>
      <c r="P44" s="69"/>
      <c r="Q44" s="69">
        <f t="shared" si="1"/>
        <v>93.38152610441767</v>
      </c>
      <c r="R44" s="93">
        <f t="shared" si="0"/>
        <v>-6.618473895582326</v>
      </c>
      <c r="S44" s="68"/>
      <c r="T44" s="55"/>
    </row>
    <row r="45" spans="1:20" s="70" customFormat="1" ht="12.75">
      <c r="A45" s="126" t="s">
        <v>62</v>
      </c>
      <c r="B45" s="82" t="s">
        <v>34</v>
      </c>
      <c r="C45" s="18" t="s">
        <v>8</v>
      </c>
      <c r="D45" s="64">
        <v>9235</v>
      </c>
      <c r="E45" s="65">
        <v>2591</v>
      </c>
      <c r="F45" s="66">
        <v>9235</v>
      </c>
      <c r="G45" s="57">
        <v>2591</v>
      </c>
      <c r="H45" s="66">
        <v>8282</v>
      </c>
      <c r="I45" s="66">
        <v>2517</v>
      </c>
      <c r="J45" s="66">
        <v>17517</v>
      </c>
      <c r="K45" s="57">
        <v>5108</v>
      </c>
      <c r="L45" s="45">
        <v>45.34089144277061</v>
      </c>
      <c r="M45" s="45">
        <v>53.89891315817241</v>
      </c>
      <c r="N45" s="83">
        <v>330</v>
      </c>
      <c r="O45" s="68">
        <v>18576</v>
      </c>
      <c r="P45" s="84"/>
      <c r="Q45" s="69">
        <f t="shared" si="1"/>
        <v>97.14395986105751</v>
      </c>
      <c r="R45" s="93">
        <f t="shared" si="0"/>
        <v>-2.8560401389424896</v>
      </c>
      <c r="S45" s="68"/>
      <c r="T45" s="55"/>
    </row>
    <row r="46" spans="1:20" s="70" customFormat="1" ht="17.25" customHeight="1">
      <c r="A46" s="127" t="s">
        <v>57</v>
      </c>
      <c r="B46" s="128" t="s">
        <v>29</v>
      </c>
      <c r="C46" s="129" t="s">
        <v>3</v>
      </c>
      <c r="D46" s="86"/>
      <c r="E46" s="130">
        <v>1190</v>
      </c>
      <c r="F46" s="88"/>
      <c r="G46" s="89">
        <v>1190</v>
      </c>
      <c r="H46" s="131"/>
      <c r="I46" s="88">
        <v>959</v>
      </c>
      <c r="J46" s="88"/>
      <c r="K46" s="89">
        <v>2149</v>
      </c>
      <c r="L46" s="132"/>
      <c r="M46" s="90">
        <v>18.43843843843844</v>
      </c>
      <c r="N46" s="88"/>
      <c r="O46" s="92">
        <f>O21-O22-O23-O24-O25-O26-O27-O28-O29-O30-O31-O32-O33-O34-O35-O36-O37-O38-O39-O40-O41-O42-O43-O44-O45</f>
        <v>205573</v>
      </c>
      <c r="P46" s="91"/>
      <c r="Q46" s="91">
        <f t="shared" si="1"/>
        <v>80.58823529411765</v>
      </c>
      <c r="R46" s="93">
        <f t="shared" si="0"/>
        <v>-19.411764705882348</v>
      </c>
      <c r="S46" s="68"/>
      <c r="T46" s="55"/>
    </row>
    <row r="47" spans="3:11" s="27" customFormat="1" ht="15" customHeight="1">
      <c r="C47" s="28"/>
      <c r="E47" s="32"/>
      <c r="F47" s="32"/>
      <c r="G47" s="32"/>
      <c r="H47" s="32"/>
      <c r="I47" s="32"/>
      <c r="J47" s="32"/>
      <c r="K47" s="32"/>
    </row>
    <row r="48" spans="1:15" s="27" customFormat="1" ht="16.5">
      <c r="A48" s="33"/>
      <c r="C48" s="28"/>
      <c r="H48" s="124" t="s">
        <v>99</v>
      </c>
      <c r="I48" s="124"/>
      <c r="J48" s="124"/>
      <c r="K48" s="124"/>
      <c r="L48" s="124"/>
      <c r="M48" s="33"/>
      <c r="N48" s="34"/>
      <c r="O48" s="34"/>
    </row>
    <row r="49" spans="1:15" s="27" customFormat="1" ht="16.5">
      <c r="A49" s="33"/>
      <c r="C49" s="28"/>
      <c r="E49" s="37"/>
      <c r="H49" s="125" t="s">
        <v>82</v>
      </c>
      <c r="I49" s="125"/>
      <c r="J49" s="125"/>
      <c r="K49" s="125"/>
      <c r="L49" s="125"/>
      <c r="M49" s="35"/>
      <c r="N49" s="34"/>
      <c r="O49" s="34"/>
    </row>
    <row r="50" spans="1:15" s="27" customFormat="1" ht="16.5">
      <c r="A50" s="33" t="s">
        <v>9</v>
      </c>
      <c r="C50" s="124" t="s">
        <v>97</v>
      </c>
      <c r="D50" s="124"/>
      <c r="E50" s="124"/>
      <c r="F50" s="124"/>
      <c r="H50" s="125" t="s">
        <v>83</v>
      </c>
      <c r="I50" s="125"/>
      <c r="J50" s="125"/>
      <c r="K50" s="125"/>
      <c r="L50" s="125"/>
      <c r="M50" s="35"/>
      <c r="N50" s="34"/>
      <c r="O50" s="34"/>
    </row>
    <row r="51" spans="1:15" s="27" customFormat="1" ht="16.5">
      <c r="A51" s="33"/>
      <c r="C51" s="28"/>
      <c r="K51" s="34"/>
      <c r="L51" s="34"/>
      <c r="M51" s="34"/>
      <c r="N51" s="34"/>
      <c r="O51" s="34"/>
    </row>
    <row r="52" spans="1:15" s="27" customFormat="1" ht="16.5">
      <c r="A52" s="33"/>
      <c r="C52" s="28"/>
      <c r="H52" s="124" t="s">
        <v>101</v>
      </c>
      <c r="I52" s="124"/>
      <c r="J52" s="124"/>
      <c r="K52" s="124"/>
      <c r="L52" s="124"/>
      <c r="M52" s="33"/>
      <c r="N52" s="34"/>
      <c r="O52" s="34"/>
    </row>
    <row r="53" spans="1:15" s="27" customFormat="1" ht="16.5">
      <c r="A53" s="33"/>
      <c r="C53" s="28"/>
      <c r="K53" s="34"/>
      <c r="L53" s="34"/>
      <c r="M53" s="34"/>
      <c r="N53" s="34"/>
      <c r="O53" s="34"/>
    </row>
    <row r="54" spans="1:15" s="27" customFormat="1" ht="16.5">
      <c r="A54" s="33"/>
      <c r="C54" s="28"/>
      <c r="K54" s="34"/>
      <c r="L54" s="34"/>
      <c r="M54" s="34"/>
      <c r="N54" s="34"/>
      <c r="O54" s="34"/>
    </row>
    <row r="55" spans="3:15" s="27" customFormat="1" ht="16.5">
      <c r="C55" s="28"/>
      <c r="K55" s="34"/>
      <c r="L55" s="34"/>
      <c r="M55" s="34"/>
      <c r="N55" s="34"/>
      <c r="O55" s="34"/>
    </row>
    <row r="56" spans="1:15" s="27" customFormat="1" ht="16.5">
      <c r="A56" s="35" t="s">
        <v>98</v>
      </c>
      <c r="C56" s="125" t="s">
        <v>52</v>
      </c>
      <c r="D56" s="125"/>
      <c r="E56" s="125"/>
      <c r="F56" s="125"/>
      <c r="H56" s="125" t="s">
        <v>84</v>
      </c>
      <c r="I56" s="125"/>
      <c r="J56" s="125"/>
      <c r="K56" s="125"/>
      <c r="L56" s="125"/>
      <c r="M56" s="35"/>
      <c r="N56" s="34"/>
      <c r="O56" s="34"/>
    </row>
    <row r="57" s="27" customFormat="1" ht="16.5">
      <c r="C57" s="28"/>
    </row>
    <row r="58" s="27" customFormat="1" ht="16.5">
      <c r="C58" s="28"/>
    </row>
  </sheetData>
  <sheetProtection/>
  <mergeCells count="37">
    <mergeCell ref="H52:L52"/>
    <mergeCell ref="C56:F56"/>
    <mergeCell ref="H56:L56"/>
    <mergeCell ref="P10:P12"/>
    <mergeCell ref="Q10:Q12"/>
    <mergeCell ref="H48:L48"/>
    <mergeCell ref="H49:L49"/>
    <mergeCell ref="C50:F50"/>
    <mergeCell ref="H50:L50"/>
    <mergeCell ref="J10:J12"/>
    <mergeCell ref="K10:K12"/>
    <mergeCell ref="L10:L12"/>
    <mergeCell ref="M10:M12"/>
    <mergeCell ref="N10:N12"/>
    <mergeCell ref="O10:O12"/>
    <mergeCell ref="J8:K9"/>
    <mergeCell ref="L8:M9"/>
    <mergeCell ref="N8:O9"/>
    <mergeCell ref="P8:Q9"/>
    <mergeCell ref="D10:D12"/>
    <mergeCell ref="E10:E12"/>
    <mergeCell ref="F10:F12"/>
    <mergeCell ref="G10:G12"/>
    <mergeCell ref="H10:H12"/>
    <mergeCell ref="I10:I12"/>
    <mergeCell ref="A8:A12"/>
    <mergeCell ref="B8:B12"/>
    <mergeCell ref="C8:C12"/>
    <mergeCell ref="D8:E9"/>
    <mergeCell ref="F8:G9"/>
    <mergeCell ref="H8:I9"/>
    <mergeCell ref="B1:J2"/>
    <mergeCell ref="K1:L1"/>
    <mergeCell ref="K2:L2"/>
    <mergeCell ref="B3:J3"/>
    <mergeCell ref="K3:L3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2015-02-12T01:24:42Z</cp:lastPrinted>
  <dcterms:created xsi:type="dcterms:W3CDTF">2001-05-16T22:27:05Z</dcterms:created>
  <dcterms:modified xsi:type="dcterms:W3CDTF">2015-02-13T02:42:15Z</dcterms:modified>
  <cp:category/>
  <cp:version/>
  <cp:contentType/>
  <cp:contentStatus/>
</cp:coreProperties>
</file>